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X:\2019\147b_Úprava neutrálních úseků u SpS Rohatec\G_Náklady\G.2 Rozpočty\G.2 Rozpočty_aktualizace OTSKP 2023 doplnění exkurze\"/>
    </mc:Choice>
  </mc:AlternateContent>
  <xr:revisionPtr revIDLastSave="0" documentId="13_ncr:1_{8A02A9FB-5A68-4346-B086-F6DDA7D064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5" r:id="rId1"/>
    <sheet name="D.2D.2.3.1SO 20-01-01" sheetId="2" r:id="rId2"/>
    <sheet name="D.2D.2.3.7SO 20-01-02" sheetId="3" r:id="rId3"/>
    <sheet name="D.3SO 98-98" sheetId="4" r:id="rId4"/>
  </sheets>
  <calcPr calcId="181029"/>
</workbook>
</file>

<file path=xl/calcChain.xml><?xml version="1.0" encoding="utf-8"?>
<calcChain xmlns="http://schemas.openxmlformats.org/spreadsheetml/2006/main">
  <c r="O41" i="4" l="1"/>
  <c r="I41" i="4"/>
  <c r="I36" i="4"/>
  <c r="O36" i="4" s="1"/>
  <c r="I31" i="4"/>
  <c r="O31" i="4" s="1"/>
  <c r="I26" i="4"/>
  <c r="O26" i="4" s="1"/>
  <c r="I20" i="4"/>
  <c r="O20" i="4" s="1"/>
  <c r="I15" i="4"/>
  <c r="O15" i="4" s="1"/>
  <c r="I10" i="4"/>
  <c r="I9" i="4" s="1"/>
  <c r="I138" i="3"/>
  <c r="O138" i="3" s="1"/>
  <c r="I133" i="3"/>
  <c r="O133" i="3" s="1"/>
  <c r="I128" i="3"/>
  <c r="O128" i="3" s="1"/>
  <c r="I123" i="3"/>
  <c r="O123" i="3" s="1"/>
  <c r="I118" i="3"/>
  <c r="O118" i="3" s="1"/>
  <c r="I113" i="3"/>
  <c r="I107" i="3" s="1"/>
  <c r="I108" i="3"/>
  <c r="O108" i="3" s="1"/>
  <c r="I102" i="3"/>
  <c r="O102" i="3" s="1"/>
  <c r="I97" i="3"/>
  <c r="I91" i="3" s="1"/>
  <c r="I92" i="3"/>
  <c r="O92" i="3" s="1"/>
  <c r="I86" i="3"/>
  <c r="O86" i="3" s="1"/>
  <c r="I81" i="3"/>
  <c r="O81" i="3" s="1"/>
  <c r="I76" i="3"/>
  <c r="O76" i="3" s="1"/>
  <c r="I71" i="3"/>
  <c r="O71" i="3" s="1"/>
  <c r="I66" i="3"/>
  <c r="O66" i="3" s="1"/>
  <c r="I61" i="3"/>
  <c r="O61" i="3" s="1"/>
  <c r="I56" i="3"/>
  <c r="O56" i="3" s="1"/>
  <c r="I51" i="3"/>
  <c r="O51" i="3" s="1"/>
  <c r="I46" i="3"/>
  <c r="O46" i="3" s="1"/>
  <c r="I41" i="3"/>
  <c r="O41" i="3" s="1"/>
  <c r="I36" i="3"/>
  <c r="O36" i="3" s="1"/>
  <c r="I31" i="3"/>
  <c r="O31" i="3" s="1"/>
  <c r="O26" i="3"/>
  <c r="I26" i="3"/>
  <c r="I21" i="3"/>
  <c r="O21" i="3" s="1"/>
  <c r="I16" i="3"/>
  <c r="O16" i="3" s="1"/>
  <c r="I11" i="3"/>
  <c r="O11" i="3" s="1"/>
  <c r="I511" i="2"/>
  <c r="I572" i="2"/>
  <c r="O572" i="2" s="1"/>
  <c r="I567" i="2"/>
  <c r="O567" i="2" s="1"/>
  <c r="I562" i="2"/>
  <c r="O562" i="2" s="1"/>
  <c r="I557" i="2"/>
  <c r="O557" i="2" s="1"/>
  <c r="I552" i="2"/>
  <c r="O552" i="2" s="1"/>
  <c r="I547" i="2"/>
  <c r="O547" i="2" s="1"/>
  <c r="I542" i="2"/>
  <c r="O542" i="2" s="1"/>
  <c r="I537" i="2"/>
  <c r="O537" i="2" s="1"/>
  <c r="I532" i="2"/>
  <c r="O532" i="2" s="1"/>
  <c r="I527" i="2"/>
  <c r="O527" i="2" s="1"/>
  <c r="I522" i="2"/>
  <c r="O522" i="2" s="1"/>
  <c r="I517" i="2"/>
  <c r="O517" i="2" s="1"/>
  <c r="I512" i="2"/>
  <c r="O512" i="2" s="1"/>
  <c r="I506" i="2"/>
  <c r="O506" i="2" s="1"/>
  <c r="I501" i="2"/>
  <c r="O501" i="2" s="1"/>
  <c r="I496" i="2"/>
  <c r="O496" i="2" s="1"/>
  <c r="I491" i="2"/>
  <c r="I485" i="2" s="1"/>
  <c r="I486" i="2"/>
  <c r="O486" i="2" s="1"/>
  <c r="O480" i="2"/>
  <c r="I480" i="2"/>
  <c r="I475" i="2"/>
  <c r="O475" i="2" s="1"/>
  <c r="I470" i="2"/>
  <c r="O470" i="2" s="1"/>
  <c r="I465" i="2"/>
  <c r="O465" i="2" s="1"/>
  <c r="I460" i="2"/>
  <c r="O460" i="2" s="1"/>
  <c r="I455" i="2"/>
  <c r="O455" i="2" s="1"/>
  <c r="I450" i="2"/>
  <c r="O450" i="2" s="1"/>
  <c r="I445" i="2"/>
  <c r="O445" i="2" s="1"/>
  <c r="I440" i="2"/>
  <c r="O440" i="2" s="1"/>
  <c r="I435" i="2"/>
  <c r="O435" i="2" s="1"/>
  <c r="I430" i="2"/>
  <c r="O430" i="2" s="1"/>
  <c r="I425" i="2"/>
  <c r="O425" i="2" s="1"/>
  <c r="I420" i="2"/>
  <c r="O420" i="2" s="1"/>
  <c r="I415" i="2"/>
  <c r="O415" i="2" s="1"/>
  <c r="I410" i="2"/>
  <c r="O410" i="2" s="1"/>
  <c r="I405" i="2"/>
  <c r="O405" i="2" s="1"/>
  <c r="I400" i="2"/>
  <c r="O400" i="2" s="1"/>
  <c r="I395" i="2"/>
  <c r="O395" i="2" s="1"/>
  <c r="I390" i="2"/>
  <c r="O390" i="2" s="1"/>
  <c r="I385" i="2"/>
  <c r="O385" i="2" s="1"/>
  <c r="I380" i="2"/>
  <c r="O380" i="2" s="1"/>
  <c r="I375" i="2"/>
  <c r="O375" i="2" s="1"/>
  <c r="I370" i="2"/>
  <c r="O370" i="2" s="1"/>
  <c r="I365" i="2"/>
  <c r="O365" i="2" s="1"/>
  <c r="I360" i="2"/>
  <c r="O360" i="2" s="1"/>
  <c r="I355" i="2"/>
  <c r="O355" i="2" s="1"/>
  <c r="I350" i="2"/>
  <c r="O350" i="2" s="1"/>
  <c r="I345" i="2"/>
  <c r="O345" i="2" s="1"/>
  <c r="I340" i="2"/>
  <c r="O340" i="2" s="1"/>
  <c r="I335" i="2"/>
  <c r="O335" i="2" s="1"/>
  <c r="I328" i="2"/>
  <c r="I329" i="2"/>
  <c r="O329" i="2" s="1"/>
  <c r="I323" i="2"/>
  <c r="O323" i="2" s="1"/>
  <c r="I318" i="2"/>
  <c r="O318" i="2" s="1"/>
  <c r="I313" i="2"/>
  <c r="O313" i="2" s="1"/>
  <c r="I308" i="2"/>
  <c r="O308" i="2" s="1"/>
  <c r="I303" i="2"/>
  <c r="O303" i="2" s="1"/>
  <c r="I298" i="2"/>
  <c r="O298" i="2" s="1"/>
  <c r="I293" i="2"/>
  <c r="O293" i="2" s="1"/>
  <c r="I288" i="2"/>
  <c r="O288" i="2" s="1"/>
  <c r="I283" i="2"/>
  <c r="O283" i="2" s="1"/>
  <c r="I278" i="2"/>
  <c r="O278" i="2" s="1"/>
  <c r="I273" i="2"/>
  <c r="O273" i="2" s="1"/>
  <c r="I268" i="2"/>
  <c r="O268" i="2" s="1"/>
  <c r="I263" i="2"/>
  <c r="O263" i="2" s="1"/>
  <c r="I258" i="2"/>
  <c r="O258" i="2" s="1"/>
  <c r="I253" i="2"/>
  <c r="O253" i="2" s="1"/>
  <c r="I248" i="2"/>
  <c r="O248" i="2" s="1"/>
  <c r="I243" i="2"/>
  <c r="O243" i="2" s="1"/>
  <c r="I238" i="2"/>
  <c r="O238" i="2" s="1"/>
  <c r="I233" i="2"/>
  <c r="O233" i="2" s="1"/>
  <c r="I228" i="2"/>
  <c r="O228" i="2" s="1"/>
  <c r="I223" i="2"/>
  <c r="O223" i="2" s="1"/>
  <c r="I218" i="2"/>
  <c r="O218" i="2" s="1"/>
  <c r="I213" i="2"/>
  <c r="O213" i="2" s="1"/>
  <c r="I208" i="2"/>
  <c r="O208" i="2" s="1"/>
  <c r="I203" i="2"/>
  <c r="O203" i="2" s="1"/>
  <c r="I198" i="2"/>
  <c r="O198" i="2" s="1"/>
  <c r="I193" i="2"/>
  <c r="O193" i="2" s="1"/>
  <c r="I188" i="2"/>
  <c r="O188" i="2" s="1"/>
  <c r="I183" i="2"/>
  <c r="O183" i="2" s="1"/>
  <c r="I178" i="2"/>
  <c r="O178" i="2" s="1"/>
  <c r="I173" i="2"/>
  <c r="O173" i="2" s="1"/>
  <c r="I168" i="2"/>
  <c r="O168" i="2" s="1"/>
  <c r="I163" i="2"/>
  <c r="O163" i="2" s="1"/>
  <c r="I158" i="2"/>
  <c r="O158" i="2" s="1"/>
  <c r="I153" i="2"/>
  <c r="O153" i="2" s="1"/>
  <c r="I148" i="2"/>
  <c r="O148" i="2" s="1"/>
  <c r="I143" i="2"/>
  <c r="O143" i="2" s="1"/>
  <c r="I138" i="2"/>
  <c r="O138" i="2" s="1"/>
  <c r="I133" i="2"/>
  <c r="O133" i="2" s="1"/>
  <c r="I128" i="2"/>
  <c r="O128" i="2" s="1"/>
  <c r="I123" i="2"/>
  <c r="O123" i="2" s="1"/>
  <c r="I118" i="2"/>
  <c r="O118" i="2" s="1"/>
  <c r="I113" i="2"/>
  <c r="I107" i="2"/>
  <c r="O107" i="2" s="1"/>
  <c r="I102" i="2"/>
  <c r="O102" i="2" s="1"/>
  <c r="I97" i="2"/>
  <c r="O97" i="2" s="1"/>
  <c r="O92" i="2"/>
  <c r="I92" i="2"/>
  <c r="I87" i="2"/>
  <c r="O87" i="2" s="1"/>
  <c r="I81" i="2"/>
  <c r="O81" i="2" s="1"/>
  <c r="I76" i="2"/>
  <c r="O76" i="2" s="1"/>
  <c r="I71" i="2"/>
  <c r="O71" i="2" s="1"/>
  <c r="I66" i="2"/>
  <c r="O66" i="2" s="1"/>
  <c r="I61" i="2"/>
  <c r="O61" i="2" s="1"/>
  <c r="I56" i="2"/>
  <c r="O56" i="2" s="1"/>
  <c r="I51" i="2"/>
  <c r="O51" i="2" s="1"/>
  <c r="I46" i="2"/>
  <c r="O46" i="2" s="1"/>
  <c r="I41" i="2"/>
  <c r="O41" i="2" s="1"/>
  <c r="I36" i="2"/>
  <c r="O36" i="2" s="1"/>
  <c r="I31" i="2"/>
  <c r="O31" i="2" s="1"/>
  <c r="I26" i="2"/>
  <c r="O26" i="2" s="1"/>
  <c r="I21" i="2"/>
  <c r="O21" i="2" s="1"/>
  <c r="I16" i="2"/>
  <c r="I11" i="2"/>
  <c r="O11" i="2" s="1"/>
  <c r="I112" i="2" l="1"/>
  <c r="I10" i="2"/>
  <c r="O113" i="3"/>
  <c r="I10" i="3"/>
  <c r="I3" i="3" s="1"/>
  <c r="C11" i="5" s="1"/>
  <c r="I25" i="4"/>
  <c r="I3" i="4"/>
  <c r="C12" i="5" s="1"/>
  <c r="O10" i="4"/>
  <c r="D12" i="5" s="1"/>
  <c r="E12" i="5" s="1"/>
  <c r="O16" i="2"/>
  <c r="D10" i="5" s="1"/>
  <c r="O97" i="3"/>
  <c r="D11" i="5" s="1"/>
  <c r="O491" i="2"/>
  <c r="I86" i="2"/>
  <c r="O113" i="2"/>
  <c r="I334" i="2"/>
  <c r="I3" i="2" l="1"/>
  <c r="C10" i="5" s="1"/>
  <c r="E10" i="5" s="1"/>
  <c r="E11" i="5"/>
  <c r="C6" i="5" l="1"/>
  <c r="C7" i="5"/>
</calcChain>
</file>

<file path=xl/sharedStrings.xml><?xml version="1.0" encoding="utf-8"?>
<sst xmlns="http://schemas.openxmlformats.org/spreadsheetml/2006/main" count="2022" uniqueCount="495">
  <si>
    <t>EstiCon</t>
  </si>
  <si>
    <t xml:space="preserve">Firma: </t>
  </si>
  <si>
    <t>Rekapitulace ceny</t>
  </si>
  <si>
    <t>Stavba: 2019-147b - Úprava neutrálních úseků u SpS Rohatec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</si>
  <si>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</si>
  <si>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</si>
  <si>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</si>
  <si>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</si>
  <si>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</si>
  <si>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</si>
  <si>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</si>
  <si>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20-01-01</t>
  </si>
  <si>
    <t>Sps Rohatec, trakční vedení</t>
  </si>
  <si>
    <t>SO 20-01-02</t>
  </si>
  <si>
    <t>Sps Rohatec, ukolejnění</t>
  </si>
  <si>
    <t>SO 98-98</t>
  </si>
  <si>
    <t>Všeobecný objekt</t>
  </si>
  <si>
    <t>Soupis prací objektu</t>
  </si>
  <si>
    <t>S</t>
  </si>
  <si>
    <t>Stavba:</t>
  </si>
  <si>
    <t>2019-147b</t>
  </si>
  <si>
    <t>Úprava neutrálních úseků u SpS Rohatec</t>
  </si>
  <si>
    <t>O</t>
  </si>
  <si>
    <t>Objekt:</t>
  </si>
  <si>
    <t>D.2</t>
  </si>
  <si>
    <t>Stavební část</t>
  </si>
  <si>
    <t>O1</t>
  </si>
  <si>
    <t>D.2.3.1</t>
  </si>
  <si>
    <t>Trakční vedení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</si>
  <si>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</si>
  <si>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</si>
  <si>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</si>
  <si>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</si>
  <si>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</si>
  <si>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</si>
  <si>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</si>
  <si>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</si>
  <si>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</si>
  <si>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</si>
  <si>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</si>
  <si>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</si>
  <si>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</si>
  <si>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74A</t>
  </si>
  <si>
    <t>Základy TV</t>
  </si>
  <si>
    <t>P</t>
  </si>
  <si>
    <t>11512</t>
  </si>
  <si>
    <t/>
  </si>
  <si>
    <t>ČERPÁNÍ VODY DO 1000 L/MIN</t>
  </si>
  <si>
    <t>HOD</t>
  </si>
  <si>
    <t>PP</t>
  </si>
  <si>
    <t>VV</t>
  </si>
  <si>
    <t xml:space="preserve">viz. výkaz základů, stožárů a bran </t>
  </si>
  <si>
    <t>Celkem 110 = 110,000</t>
  </si>
  <si>
    <t>TS</t>
  </si>
  <si>
    <t>Položka čerpání vody na povrchu zahrnuje i potrubí, pohotovost záložní čerpací soupravy a zřízení čerpací jímky. Součástí položky je také následná demontáž a likvidace těchto zařízení</t>
  </si>
  <si>
    <t>74A110</t>
  </si>
  <si>
    <t>ZÁKLAD TV HLOUBENÝ V JAKÉKOLIV TŘÍDĚ ZEMINY</t>
  </si>
  <si>
    <t>M3</t>
  </si>
  <si>
    <t>Celkem 220 = 220,000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</si>
  <si>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</si>
  <si>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74A111</t>
  </si>
  <si>
    <t>ZAJIŠTĚNÍ VÝKOPU STUPŇOVÝCH ZÁKLADŮ</t>
  </si>
  <si>
    <t>Celkem 170 = 170,000</t>
  </si>
  <si>
    <t>1. Položka obsahuje: – zemní práce pro montáž výkopu , zajištění výkopu stupňovitých základů před zaplavením povrchovou vodou, pažení výkopu – dodávku, dopravu, montáž, pronájem mechanizmů a demontáž bednění 2. Položka neobsahuje:  – přídavnou výztuž, svorníky, koše– odvoz výkopku (viz pol. 74A150)  – poplatek za likvidaci odpadů (viz SSD 0) 3. Způsob měření: Měří se metry kubické uložené betonové směsi.</t>
  </si>
  <si>
    <t>74A115</t>
  </si>
  <si>
    <t>ZAMĚŘENÍ VÝŠKY ZÁKLADU V PRÚBĚHU VÝSTAVBY (PRO MONTÁŽ VÝSTROJE NA STOŽÁR)</t>
  </si>
  <si>
    <t>KUS</t>
  </si>
  <si>
    <t>Celkem 21 = 21,000</t>
  </si>
  <si>
    <t>1. Položka obsahuje: – zaměření skotečného provedení výšky jakéhokoliv typu základu vč.nabetonování 2. Položka neobsahuje: – přídavnou výztuž, svorníky, koše – odvoz výkopku (viz pol. 74A150)
 – poplatek za likvidaci odpadů (viz SSD 0) 3. Způsob měření: Měří se jako kus kompletní práce</t>
  </si>
  <si>
    <t>74A116</t>
  </si>
  <si>
    <t>ZAMĚŘENÍ SKUTEČNÉHO PROVEDENÍ VÝŠKY ZÁKLADU/STOŽÁRU</t>
  </si>
  <si>
    <t>1. Položka obsahuje:  – zaměření skutečného provedení jakéhokoliv typu základu potřebné pro další montáž výstroje stožáru 2. Položka neobsahuje: – přídavnou výztuž, svorníky, koše  – odvoz výkopku (viz pol. 74A150)  – poplatek za likvidaci odpadů (viz SSD 0) 3. Způsob měření: Měří se jako kus kompletní práce</t>
  </si>
  <si>
    <t>74A151</t>
  </si>
  <si>
    <t>MANIPULACE SE ZEMINOU Z VÝKOPU NA STAVENIŠTI</t>
  </si>
  <si>
    <t>M3KM</t>
  </si>
  <si>
    <t>Celkem 2200 = 2200,000</t>
  </si>
  <si>
    <t>1. Položka obsahuje: – manipulace jakýmkoliv dopravním prostředkem a složení – případné překládky na trase 2. Položka neobsahuje: – naložení vybouraného materiálu na dopravní prostředek (je zahrnuto ve zdrojové položce  – poplatky za likvidaci odpadů 3. Způsob měření: Výměra je součtem součinů metrů krychlových vytěženého v rostlém (původním) stavu nebo vybouraného materiálu a jednotlivých vzdáleností v kilometrech.</t>
  </si>
  <si>
    <t>74A152</t>
  </si>
  <si>
    <t>NAKLÁDÁNÍ ZEMINY  NA DOPRAVNÍ PROSTŘEDEK</t>
  </si>
  <si>
    <t>T</t>
  </si>
  <si>
    <t>Celkem 396 = 396,000</t>
  </si>
  <si>
    <t>1. Položka obsahuje:  – nakládání vytěžené zeminy na dopravní prostředek 2. Položka neobsahuje: – případné překládky na trase do 1 km – poplatky za likvidaci odpadů 3. Způsob měření: Výměra je tuna  vytěženého materiálu  v rostlém (původním) stavu nebo vybouraného materiálu</t>
  </si>
  <si>
    <t>74A310</t>
  </si>
  <si>
    <t>PŘÍDAVNÁ VÝZTUŽ PRO ZÁKLAD TV</t>
  </si>
  <si>
    <t>Celkem 74 = 74,000</t>
  </si>
  <si>
    <t>1. Položka obsahuje: –  montáž, materiál a dovoz kompletní ocelové výztuže základu TV (vč. technologické)2. Položka neobsahuje:X3. Způsob měření:Udává se počet kusů kompletní konstrukce nebo práce.</t>
  </si>
  <si>
    <t>74A320</t>
  </si>
  <si>
    <t>KOVANÝ SVORNÍK PRO ZÁKLAD TV</t>
  </si>
  <si>
    <t>Celkem 204 = 204,000</t>
  </si>
  <si>
    <t>1. Položka obsahuje: –  montáž, materiál, dovoz a protikorozní ošetření kovaného svorníku pro základ TV2. Položka neobsahuje: X3. Způsob měření:Udává se počet kusů kompletní konstrukce nebo práce.</t>
  </si>
  <si>
    <t>74A330</t>
  </si>
  <si>
    <t>SVORNÍKOVÝ KOŠ PRO ZÁKLAD TV</t>
  </si>
  <si>
    <t>Celkem 3 = 3,000</t>
  </si>
  <si>
    <t>1. Položka obsahuje: –  montáž, materiál, dovoz a protikorozní ošetření svorníkového koše pro základ TV2. Položka neobsahuje: X3. Způsob měření:Udává se počet kusů kompletní konstrukce nebo práce.</t>
  </si>
  <si>
    <t>74A340</t>
  </si>
  <si>
    <t>KOTEVNÍ SLOUPEK PRO ZÁKLAD TV</t>
  </si>
  <si>
    <t>Celkem 1 = 1,000</t>
  </si>
  <si>
    <t>1. Položka obsahuje: – materiál, montáž a dopravné za kotevní sloupek2. Položka neobsahuje: X3. Způsob měření:Udává se počet kusů kompletní konstrukce nebo práce.</t>
  </si>
  <si>
    <t>74A350</t>
  </si>
  <si>
    <t>KORUGOVANÁ ROURA PRO ZÁKLAD TV</t>
  </si>
  <si>
    <t>M</t>
  </si>
  <si>
    <t>1. Položka obsahuje: –  materiál, dopravu a montáž korugované PVC roury, včetně zálivky a hlavičky základu2. Položka neobsahuje: X3. Způsob měření:Měří se metr délkový.</t>
  </si>
  <si>
    <t>74A450</t>
  </si>
  <si>
    <t>ÚPRAVA KABELŮ U ZÁKLADU TV</t>
  </si>
  <si>
    <t>1. Položka obsahuje: montáž a materiál  – ruční výkop v průměrné hloubce 80 cm a šířce 50 cm délky 30m – pažení nebo zajištění výkopu v nezbytném rozsahu – případné čerpání vody – úpravu kabelové trasy včetně ověření polohy2. Položka neobsahuje: X3. Způsob měření:Udává se počet kusů kompletní konstrukce nebo práce pro jeden základ.</t>
  </si>
  <si>
    <t>74AF11</t>
  </si>
  <si>
    <t>TAŽNÉ HNACÍ VOZIDLO K PRACOVNÍM SOUPRAVÁM (PRO ZÁKLADY - MONTÁŽ)</t>
  </si>
  <si>
    <t xml:space="preserve">na 1m3 základu je nutná 1hod vozidla </t>
  </si>
  <si>
    <t>1. Položka obsahuje: – kolejové mechanizmy pro výstavbu základů podpěr trakčního vedení – dopravu kolejových mechanismů z mateřského depa do prostoru stavby a zpět2. Položka neobsahuje: X3. Způsob měření:Udává se čas v hodinách bez pohotovostních stavů vozidla.</t>
  </si>
  <si>
    <t>923971</t>
  </si>
  <si>
    <t>ZAJIŠŤOVACÍ ZNAČKA KONZOLOVÁ (K) NA ZÁKLADU TRAKČNÍHO STOŽÁRU</t>
  </si>
  <si>
    <t xml:space="preserve">viz. výkaz základů, stožárů a bran, geodetické vytyčení základy TV </t>
  </si>
  <si>
    <t>1. Položka obsahuje: – geodetické zaměření a kontrolu připravenosti pro osazení značky  – vyvrtání otvoru požadovaného průměru, vlepení zajišťovací značky a další související práce – dodávku a montáž konzolové zajišťovací značky v požadovaném provedení  – všechny potřebné pomůcky, stroje, nářadí a pomocný materiál  – kontrolní měření  – vyhotovení příslušné dokumentace 2. Položka neobsahuje: X3. Způsob měření: Udává se počet kusů kompletní konstrukce nebo práce.</t>
  </si>
  <si>
    <t>74B</t>
  </si>
  <si>
    <t>Stožáry TV</t>
  </si>
  <si>
    <t>74B313</t>
  </si>
  <si>
    <t>STOŽÁR TV OCELOVÝ PROFILOVÝ NA SVORNÍKY, TYPU DS14, DÉLKY DO 10 M VČETNĚ</t>
  </si>
  <si>
    <t>1. Položka obsahuje: – montáž, materiál a dopravné stožáru typového provedení – protikorozní ošetření stožáru dle TKP – konečnou regulaci stožáru po jeho zatížení2. Položka neobsahuje: – základovou konstrukci3. Způsob měření:Udává se počet kusů trakčních podpěr.</t>
  </si>
  <si>
    <t>74B601</t>
  </si>
  <si>
    <t>STOŽÁR TV OCELOVÝ PŘÍHRADOVÝ TYPU BP DÉLKY 9 M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</si>
  <si>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</si>
  <si>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74B602</t>
  </si>
  <si>
    <t>STOŽÁR TV OCELOVÝ PŘÍHRADOVÝ TYPU BP DÉLKY 10 M</t>
  </si>
  <si>
    <t>Celkem 2 = 2,000</t>
  </si>
  <si>
    <t>74B603</t>
  </si>
  <si>
    <t>STOŽÁR TV OCELOVÝ PŘÍHRADOVÝ TYPU BP DÉLKY 11 M</t>
  </si>
  <si>
    <t>Celkem 12 = 12,000</t>
  </si>
  <si>
    <t>74BF11</t>
  </si>
  <si>
    <t>TAŽNÉ HNACÍ VOZIDLO K PRACOVNÍM SOUPRAVÁM (PRO STOŽÁRY A BRÁNY - MONTÁŽ )</t>
  </si>
  <si>
    <t xml:space="preserve">na 1 stožár nebo 1 bránu je nutná 1 hod vozidla </t>
  </si>
  <si>
    <t>Celkem 20 = 20,000</t>
  </si>
  <si>
    <t>1. Položka obsahuje: – kolejové mechanizmy pro výstavbu podpěr (stožárů, bran, výložníků nebo jiných obdobných konstrukcí) trakčního vedení – dopravu kolejových mechanismů z mateřského depa do prostoru stavby a zpět2. Položka neobsahuje: X3. Způsob měření:Udává se čas v hodinách bez pohotovostních stavů vozidla.</t>
  </si>
  <si>
    <t>74C</t>
  </si>
  <si>
    <t>Vodiče TV</t>
  </si>
  <si>
    <t>74C111</t>
  </si>
  <si>
    <t>ZÁVĚS TV NA KONZOLE BEZ PŘÍDAVNÉHO LANA</t>
  </si>
  <si>
    <t xml:space="preserve">viz. soupis sestavení </t>
  </si>
  <si>
    <t>Celkem 16 = 16,000</t>
  </si>
  <si>
    <t>1. Položka obsahuje: – materiál a montáž vč. mechanizmů – protikorozní ošetření podle TKP2. Položka neobsahuje: X3. Způsob měření:Udává se počet kusů kompletní konstrukce nebo práce.</t>
  </si>
  <si>
    <t>74C112</t>
  </si>
  <si>
    <t>ZÁVĚS TV NA KONZOLE S PŘÍDAVNÝM LANEM</t>
  </si>
  <si>
    <t>Celkem 40 = 40,000</t>
  </si>
  <si>
    <t>74C313</t>
  </si>
  <si>
    <t>VĚŠÁK TROLEJE POHYBLIVÝ S PROUDOVÝM PROPOJENÍM</t>
  </si>
  <si>
    <t>Celkem 400 = 400,000</t>
  </si>
  <si>
    <t>1. Položka obsahuje: – všechny náklady na montáž a materiál dodaného zařízení protikorozně ošetřeného podle TKP se všemi pomocnými doplňujícími součástmi a pracemi s použitím mechanizmů2. Položka neobsahuje: X3. Způsob měření:Udává se počet kusů kompletní konstrukce nebo práce.</t>
  </si>
  <si>
    <t>74C314</t>
  </si>
  <si>
    <t>ROZPĚRNÁ TYČ</t>
  </si>
  <si>
    <t>74C315</t>
  </si>
  <si>
    <t>PROUDOVÉ PROPOJENÍ PODÉLNÝCH POLÍ</t>
  </si>
  <si>
    <t>Celkem 14 = 14,000</t>
  </si>
  <si>
    <t>74C321</t>
  </si>
  <si>
    <t>SPOJKA LAN A TROLEJÍ NEIZOLOVANÁ</t>
  </si>
  <si>
    <t>Celkem 8 = 8,000</t>
  </si>
  <si>
    <t>74C322</t>
  </si>
  <si>
    <t>SPOJKA LAN A TROLEJÍ IZOLOVANÁ</t>
  </si>
  <si>
    <t>Celkem 36 = 36,000</t>
  </si>
  <si>
    <t>74C341</t>
  </si>
  <si>
    <t>PEVNÝ BOD KOMPENZOVANÉ SESTAVY</t>
  </si>
  <si>
    <t>74C342</t>
  </si>
  <si>
    <t>KOTVENÍ PEVNÉHO BODU NA STOŽÁRU (VŠECH TYPŮ), 1 LANO</t>
  </si>
  <si>
    <t>Celkem 4 = 4,000</t>
  </si>
  <si>
    <t>74C351</t>
  </si>
  <si>
    <t>LANO PEVNÝCH BODŮ A ODTAHŮ 50 MM2 BZ NEBO FE</t>
  </si>
  <si>
    <t>Celkem 190 = 190,000</t>
  </si>
  <si>
    <t>1. Položka obsahuje: – všechny náklady na materiál dodaného zařízení – cena položky je vč. ostatních rozpočtových nákladů2. Položka neobsahuje: X3. Způsob měření:Měří se metr délkový v ose vodiče nebo lana.</t>
  </si>
  <si>
    <t>74C512</t>
  </si>
  <si>
    <t>POHYBLIVÉ KOTVENÍ SESTAVY TV NA STOŽÁRU - 10 KN</t>
  </si>
  <si>
    <t>Celkem 6 = 6,000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</si>
  <si>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</si>
  <si>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74C561</t>
  </si>
  <si>
    <t>PEVNÉ KOTVENÍ NA STOŽÁRU DO 15 KN - SESTAVA TV</t>
  </si>
  <si>
    <t>74C571</t>
  </si>
  <si>
    <t>TAŽENÍ NOSNÉHO LANA 50 MM2 BZ, FE</t>
  </si>
  <si>
    <t>Celkem 3300 = 3300,000</t>
  </si>
  <si>
    <t>1. Položka obsahuje: – všechny náklady na montáž a materiál dodaného zařízení se všemi pomocnými doplňujícími součástmi – cena položky je vč. ostatních rozpočtových nákladů2. Položka neobsahuje: X3. Způsob měření:Měří se metr délkový v ose vodiče nebo lana.</t>
  </si>
  <si>
    <t>74C582</t>
  </si>
  <si>
    <t>TAŽENÍ TROLEJE 100 MM2 CU</t>
  </si>
  <si>
    <t>Celkem 2510 = 2510,000</t>
  </si>
  <si>
    <t>74C591</t>
  </si>
  <si>
    <t>VÝŠKOVÁ REGULACE TROLEJE</t>
  </si>
  <si>
    <t>1. Položka obsahuje: – všechny náklady na regulaci troleje s použitím mechanizmů – cena položky je vč. ostatních rozpočtových nákladů2. Položka neobsahuje: X3. Způsob měření:Měří se metr délkový v ose vodiče nebo lana.</t>
  </si>
  <si>
    <t>74C596</t>
  </si>
  <si>
    <t>ZAJIŠTĚNÍ KOTVENÍ NL A TR VŠECH SESTAV</t>
  </si>
  <si>
    <t>1. Položka obsahuje: – všechny náklady na regulaci kotvení se všemi pomocnými doplňujícími pracemi vč,mechanismů2. Položka neobsahuje: X3. Způsob měření:Udává se počet kusů kompletní konstrukce nebo práce.</t>
  </si>
  <si>
    <t>74C597</t>
  </si>
  <si>
    <t>OCHRANNÝ KOŠ - JEDNA SADA ZÁVAŽÍ</t>
  </si>
  <si>
    <t>74C5A1</t>
  </si>
  <si>
    <t>DEFINITIVNÍ REGULACE POHYBLIVÉHO KOTVENÍ TROLEJE</t>
  </si>
  <si>
    <t>74C5A2</t>
  </si>
  <si>
    <t>DEFINITIVNÍ REGULACE POHYBLIVÉHO KOTVENÍ NOSNÉHO LANA</t>
  </si>
  <si>
    <t>74C632</t>
  </si>
  <si>
    <t>PŘIPEVNĚNÍ KONZOLY ZV, NV, OV PRO "V" ZÁVĚS NA STOŽÁR</t>
  </si>
  <si>
    <t>74C643</t>
  </si>
  <si>
    <t>V ZÁVĚS 1-2 LAN ZV, NV, OV</t>
  </si>
  <si>
    <t>74C651</t>
  </si>
  <si>
    <t>PŘIPOJENÍ LANA 95 CU NEBO 120 CU NA LANO ZV, NV, OV</t>
  </si>
  <si>
    <t>74C671</t>
  </si>
  <si>
    <t>TAŽENÍ LANA PRO ZV, NV, OV - 120 MM2 CU</t>
  </si>
  <si>
    <t>Celkem 600 = 600,000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</si>
  <si>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měření:Měří se metr délkový v ose vodiče nebo lana.</t>
  </si>
  <si>
    <t>74C711</t>
  </si>
  <si>
    <t>POHON ODPOJOVAČE MOTOROVÝ</t>
  </si>
  <si>
    <t>74C713</t>
  </si>
  <si>
    <t>ODPOJOVAČ NEBO ODPÍNAČ NA STOŽÁRU TV</t>
  </si>
  <si>
    <t>74C723</t>
  </si>
  <si>
    <t>SVOD Z NAPÁJECÍHO PŘEVĚSU NA TV LANEM 120 CU</t>
  </si>
  <si>
    <t>74C731</t>
  </si>
  <si>
    <t>VLOŽENÁ IZOLACE V LANĚ NAPÁJECÍHO PŘEVĚSU BZ NEBO CU</t>
  </si>
  <si>
    <t>Celkem 7 = 7,000</t>
  </si>
  <si>
    <t>74C741</t>
  </si>
  <si>
    <t>PŘIPEVNĚNÍ KOTEVNÍ LIŠTY NAPÁJECÍHO PŘEVĚSU S 1 TŘMENEM NA STOŽÁR TV</t>
  </si>
  <si>
    <t>74C742</t>
  </si>
  <si>
    <t>PŘIPEVNĚNÍ KOTEVNÍ LIŠTY NAPÁJECÍHO PŘEVĚSU SE 2-4 TŘMENY NA STOŽÁR TV</t>
  </si>
  <si>
    <t>74C745</t>
  </si>
  <si>
    <t>KOTVENÍ LANA NAPÁJECÍHO PŘEVĚSU - 120 MM2 CU S IZOLACÍ</t>
  </si>
  <si>
    <t>Celkem 22 = 22,000</t>
  </si>
  <si>
    <t>74C752</t>
  </si>
  <si>
    <t>PODPĚRNÝ IZOLÁTOR PRO NV NA LIŠTĚ, BRÁNĚ, STOŽÁRU</t>
  </si>
  <si>
    <t>74C791</t>
  </si>
  <si>
    <t>RUČNÍ TAŽENÍ LANA NAPÁJECÍCH PŘEVĚSŮ 70 MM2 BZ</t>
  </si>
  <si>
    <t>74C793</t>
  </si>
  <si>
    <t>RUČNÍ TAŽENÍ LANA NAPÁJECÍCH PŘEVĚSŮ 120 MM2 CU</t>
  </si>
  <si>
    <t>Celkem 70 = 70,000</t>
  </si>
  <si>
    <t>74C810</t>
  </si>
  <si>
    <t>UPEVNĚNÍ KONZOLY - STŘEDOVÉ, STRANOVÉ</t>
  </si>
  <si>
    <t>Celkem 112 = 112,000</t>
  </si>
  <si>
    <t>74C911</t>
  </si>
  <si>
    <t>BLESKOJISTKA RŮŽKOVÁ NA STOŽÁRU S PŘIPOJENÍM NA TV, OV, NV</t>
  </si>
  <si>
    <t>74C951</t>
  </si>
  <si>
    <t>MONTÁŽNÍ LÁVKA NA STOŽÁR</t>
  </si>
  <si>
    <t>Celkem 10 = 10,000</t>
  </si>
  <si>
    <t>74C953</t>
  </si>
  <si>
    <t>OVLÁDACÍ A BOČNÍ LÁVKA DO "L"</t>
  </si>
  <si>
    <t>74C955</t>
  </si>
  <si>
    <t>ŽEBŘÍK PRO OVLÁDACÍ LÁVKU</t>
  </si>
  <si>
    <t>74C963</t>
  </si>
  <si>
    <t>PŘIPEVNĚNÍ NÁVĚSTNÍHO ŠTÍTU NA STOŽÁR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</si>
  <si>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</si>
  <si>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</si>
  <si>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</si>
  <si>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</si>
  <si>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</si>
  <si>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</si>
  <si>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Celkem 24 = 24,000</t>
  </si>
  <si>
    <t>1. Položka obsahuje: – veškeré další práce a úpravy na stávajícím TV, nutné ke zprovoznění TV2. Položka neobsahuje: X3. Způsob měření:Udává se počet kusů kompletní konstrukce nebo práce.</t>
  </si>
  <si>
    <t>74CF11</t>
  </si>
  <si>
    <t>TAŽNÉ HNACÍ VOZIDLO K PRACOVNÍM SOUPRAVÁM (PRO VODIČE - MONTÁŽ)</t>
  </si>
  <si>
    <t>Celkem 382 = 382,000</t>
  </si>
  <si>
    <t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</si>
  <si>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74F</t>
  </si>
  <si>
    <t>Nátěry TV</t>
  </si>
  <si>
    <t>74F232</t>
  </si>
  <si>
    <t>BEZPEČNOSTNÍ PRUH NA PODPĚŘE TV BÍLOČERVENÝ</t>
  </si>
  <si>
    <t>1. Položka obsahuje: – nátěr, očištění, odrezivění a materiál (barva, ředidlo, odrezovač), nátěr proveden dle TKP2. Položka neobsahuje: X3. Způsob měření:Udává se počet kusů kompletní konstrukce nebo práce.</t>
  </si>
  <si>
    <t>74G</t>
  </si>
  <si>
    <t>Demontáže TV</t>
  </si>
  <si>
    <t>74EF11</t>
  </si>
  <si>
    <t>HNACÍ KOLEJOVÁ VOZIDLA DEMONTÁŽNÍCH SOUPRAV PRO PRÁCE NA TV</t>
  </si>
  <si>
    <t xml:space="preserve">viz. polohový plán </t>
  </si>
  <si>
    <t>Celkem 84 = 84,000</t>
  </si>
  <si>
    <t>1. Položka obsahuje: – kolejové mechanizmy demontáže TV – dopravu kolejových mechanismů z mateřského depa do prostoru stavby a zpět2. Položka neobsahuje: X3. Způsob měření:Udává se čas v hodinách bez pohotovostních stavů vozidla.</t>
  </si>
  <si>
    <t>74F411</t>
  </si>
  <si>
    <t>DEMONTÁŽ BETONOVÝCH ZÁKLADŮ TV</t>
  </si>
  <si>
    <t>Celkem 60 = 60,000</t>
  </si>
  <si>
    <t>1. Položka obsahuje: – demontáž stávajícího betonového základu se všemi pomocnými doplňujícími úpravami pro uvedení do požadovaného stavu a s přepravou a dovozem potřebných mechanizmů k uvedené činnosti – naložení vybouraného materiálu na dopravní prostředek2. Položka neobsahuje: – odvoz vybouraného materiálu – poplatek za likvidaci odpadů (nacení se dle SSD 0)3. Způsob měření:Měří se metr krychlový.</t>
  </si>
  <si>
    <t>74F421</t>
  </si>
  <si>
    <t>DEMONTÁŽ KOTEVNÍCH SLOUPKŮ</t>
  </si>
  <si>
    <t>1. Položka obsahuje: – všechny náklady na demontáž stávajícího zařízení se všemi pomocnými doplňujícími úpravami pro jeho likvidaci – naložení a odvoz vybouraného materiálu 2. Položka neobsahuje: – základ – poplatek za likvidaci odpadů (nacení se dle SSD 0)3. Způsob měření:Udává se počet kusů kompletní konstrukce nebo práce.</t>
  </si>
  <si>
    <t>74F422</t>
  </si>
  <si>
    <t>DEMONTÁŽ OCELOVÝCH STOŽÁRŮ TRUBKOVÝCH NEBO PROFILOVÝCH</t>
  </si>
  <si>
    <t>1. Položka obsahuje: – všechny náklady na demontáž stávajícího zařízení se všemi pomocnými doplňujícími úpravami pro jeho likvidaci – naložení a odvoz vybouraného materiálu na určené místo pro stavbu2. Položka neobsahuje: – poplatek za likvidaci odpadů (nacení se dle SSD 0)3. Způsob měření:Udává se počet kusů kompletní konstrukce nebo práce.</t>
  </si>
  <si>
    <t>74F423</t>
  </si>
  <si>
    <t>DEMONTÁŽ OCELOVÝCH STOŽÁRŮ PŘÍHRADOVÝCH</t>
  </si>
  <si>
    <t>74F424</t>
  </si>
  <si>
    <t>DEMONTÁŽ BETONOVÝCH STOŽÁRŮ</t>
  </si>
  <si>
    <t>74F426</t>
  </si>
  <si>
    <t>DEMONTÁŽ MONTÁŽNÍ LÁVKY PRO ODPOJOVAČ</t>
  </si>
  <si>
    <t>74F427</t>
  </si>
  <si>
    <t>DEMONTÁŽ OVLÁDACÍ LÁVKY PRO ODPOJOVAČ VČETNĚ ŽEBŘÍKU</t>
  </si>
  <si>
    <t>74F431</t>
  </si>
  <si>
    <t>DEMONTÁŽ LANOVÝCH PŘEVĚSŮ (VČETNĚ KOTVENÍ)</t>
  </si>
  <si>
    <t>1. Položka obsahuje: – všechny náklady na demontáž stávajícího zařízení se všemi pomocnými doplňujícími úpravami pro jeho likvidaci – naložení a odvoz demontovaného materiálu na určené místo pro stavbu2. Položka neobsahuje: – poplatek za likvidaci odpadů (nacení se dle SSD 0)3. Způsob měření:Udává se počet kusů kompletní konstrukce nebo práce.</t>
  </si>
  <si>
    <t>74F433</t>
  </si>
  <si>
    <t>DEMONTÁŽ OTOČNÝCH KONZOL TV VČETNĚ UPEVNĚNÍ</t>
  </si>
  <si>
    <t>Celkem 48 = 48,000</t>
  </si>
  <si>
    <t>74F437</t>
  </si>
  <si>
    <t>DEMONTÁŽ KONZOL ZV NEBO OV VČETNĚ ZÁVĚSŮ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</si>
  <si>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</si>
  <si>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</si>
  <si>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</si>
  <si>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</si>
  <si>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</si>
  <si>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</si>
  <si>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</si>
  <si>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</si>
  <si>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74F445</t>
  </si>
  <si>
    <t>DEMONTÁŽ KOTVENÍ ZV, OV, NV VČETNĚ PŘIPEVŇOVACÍCH LIŠT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</si>
  <si>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</si>
  <si>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</si>
  <si>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</si>
  <si>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</si>
  <si>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74F448</t>
  </si>
  <si>
    <t>DEMONTÁŽ KOTVENÍ PŘEVĚSU - JEDNODUCHÉ LANO</t>
  </si>
  <si>
    <t>74F451</t>
  </si>
  <si>
    <t>DEMONTÁŽ SVODU Z PŘEVĚSU NEBO Z ODPOJOVAČE - JEDNODUCHÉ LANO</t>
  </si>
  <si>
    <t>74F454</t>
  </si>
  <si>
    <t>DEMONTÁŽ BLESKOJISTEK A SVODIČŮ PŘEPĚTÍ</t>
  </si>
  <si>
    <t>74F455</t>
  </si>
  <si>
    <t>DEMONTÁŽ VĚŠÁKŮ TROLEJE</t>
  </si>
  <si>
    <t>Celkem 340 = 340,000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</si>
  <si>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</si>
  <si>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</si>
  <si>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</si>
  <si>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</si>
  <si>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74F463</t>
  </si>
  <si>
    <t>DEMONTÁŽ NÁVĚSTÍ PRO ELEKTRICKÝ PROVOZ</t>
  </si>
  <si>
    <t>74F464</t>
  </si>
  <si>
    <t>DEMONTÁŽ TROLEJE VČETNĚ NÁSTAVKŮ STŘIHÁNÍM</t>
  </si>
  <si>
    <t>Celkem 2400 = 2400,000</t>
  </si>
  <si>
    <t>1. Položka obsahuje: – všechny náklady na demontáž stávajícího zařízení se všemi pomocnými doplňujícími úpravami pro jeho likvidaci - naložení a odvoz demontovaného materiálu na určené místo pro stavbu 2. Položka neobsahuje:
 – poplatek za likvidaci odpadů (nacení se dle SSD 0) 3. Způsob měření: Měří se na metr délky  vodiče nebo lana.</t>
  </si>
  <si>
    <t>74F466</t>
  </si>
  <si>
    <t>DEMONTÁŽ LAN NOSNÝCH VČETNĚ NÁSTAVKŮ STŘIHÁNÍM</t>
  </si>
  <si>
    <t>Celkem 2600 = 2600,000</t>
  </si>
  <si>
    <t>1. Položka obsahuje: – všechny náklady na demontáž stávajícího zařízení se všemi pomocnými doplňujícími úpravami pro jeho likvidaci - naložení a odvoz demontovaného materiálu na určené místo pro stavbu 2. Položka neobsahuje: – poplatek za likvidaci odpadů (nacení se dle SSD 0) 3. Způsob měření: Měří se na metr délky  vodiče nebo lana.na.</t>
  </si>
  <si>
    <t>74F468</t>
  </si>
  <si>
    <t>DEMONTÁŽ LAN ZV, NV, OV VČETNĚ PROPOJEK A SPOJEK STŘIHÁNÍM</t>
  </si>
  <si>
    <t>Celkem 180 = 180,000</t>
  </si>
  <si>
    <t>1. Položka obsahuje: – všechny náklady na demontáž stávajícího zařízení se všemi pomocnými doplňujícími úpravami pro jeho likvidaci - naložení a odvoz demontovaného materiálu na určené místo pro stavbu2. Položka neobsahuje: – poplatek za likvidaci odpadů (nacení se dle SSD 0) 3. Způsob měření: Měří se na metr délky  vodiče nebo lana.</t>
  </si>
  <si>
    <t>74F491</t>
  </si>
  <si>
    <t>DEMONTÁŽ - MANIPULACE SE SUTÍ NA STAVENIŠTI</t>
  </si>
  <si>
    <t>1. Položka obsahuje: – manipulace jakýmkoliv dopravním prostředkem a složení – případné překládky na trase 2. Položka neobsahuje: – naložení vybouraného materiálu na dopravní prostředek (je zahrnuto ve zdrojové položce) – poplatky za likvidaci odpadů, nacení se položkami ze ssd 0) 3. Způsob měření: Výměra je součtem součinů metrů krychlových vytěženého v rostlém (původním) stavu nebo vybouraného materiálu a jednotlivých vzdáleností v kilometrech.</t>
  </si>
  <si>
    <t>74F493</t>
  </si>
  <si>
    <t>NAKLÁDÁNÍ SUTI  NA DOPRAVNÍ PROSTŘEDEK</t>
  </si>
  <si>
    <t>Celkem 138 = 138,000</t>
  </si>
  <si>
    <t>1. Položka obsahuje:  – nakládání suti z demontovaných základů TV na dopravní prostředek 2. Položka neobsahuje:  – případné překládky na trase do 1 km  – poplatky za likvidaci odpadů 3. Způsob měření: Výměra je tuna vytěženého materiálu v rostlém (původním) stavu nebo vybouraného materiálu</t>
  </si>
  <si>
    <t>74H</t>
  </si>
  <si>
    <t>Poplatky za skládky</t>
  </si>
  <si>
    <t>R015111</t>
  </si>
  <si>
    <t>POPLATKY ZA LIKVIDACI ODPADŮ NEKONTAMINOVANÝCH VČ. DOPRAVY NA SKLÁDKU A VEŠKERÉ MANIPULACE - 17 05 04 VYTĚŽENÉ ZEMINY A HORNINY - I. TŘÍDA TĚŽITELNOSTI (ZEMINA)</t>
  </si>
  <si>
    <t>Položku NENACEŇOVAT v rámci výběrového řízení na zhotovení stavby, viz SO 90-90</t>
  </si>
  <si>
    <t xml:space="preserve">přepočet kubatury na tuny -t=1,8*m3 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</si>
  <si>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185/2001 Sb., o nakládání s odpady, v platném znění.</t>
  </si>
  <si>
    <t>R015140</t>
  </si>
  <si>
    <t>POPLATKY ZA LIKVIDACI ODPADŮ NEKONTAMINOVANÝCH VČ. DOPRAVY NA SKLÁDKU A VEŠKERÉ MANIPULACE - 17 01 01 BETON Z DEMOLIC OBJEKTŮ, ZÁKLADŮ TV</t>
  </si>
  <si>
    <t xml:space="preserve">přepočet kubatury na tuny -t=2,1*m3 </t>
  </si>
  <si>
    <t>Celkem 126 = 126,000</t>
  </si>
  <si>
    <t>R015220</t>
  </si>
  <si>
    <t>POPLATKY ZA LIKVIDACI ODPADŮ NEKONTAMINOVANÝCH VČ. DOPRAVY NA SKLÁDKU A VEŠKERÉ MANIPULACE - 17 01 01 KŮLY A SLOUPY BETONOVÉ</t>
  </si>
  <si>
    <t xml:space="preserve">přepočet kubatury na tuny - stožár 1,5t, závaží kotvení 0,5t </t>
  </si>
  <si>
    <t>Celkem 26 = 26,000</t>
  </si>
  <si>
    <t>R015270</t>
  </si>
  <si>
    <t>POPLATKY ZA LIKVIDACI ODPADŮ NEKONTAMINOVANÝCH VČ. DOPRAVY NA SKLÁDKU A VEŠKERÉ MANIPULACE - 17 01 03 IZOLÁTORY PORCELÁNOVÉ</t>
  </si>
  <si>
    <t xml:space="preserve">přepočet kubatury na tuny - izolátor 11kg </t>
  </si>
  <si>
    <t>Celkem 1,386 = 1,386</t>
  </si>
  <si>
    <t>R015280</t>
  </si>
  <si>
    <t>POPLATKY ZA LIKVIDACI ODPADŮ NEKONTAMINOVANÝCH VČ. DOPRAVY NA SKLÁDKU A VEŠKERÉ MANIPULACE - 17 01 03 ODPOJOVAČE-OCEL, PORCELÁN 100KG</t>
  </si>
  <si>
    <t xml:space="preserve">přepočet kubatury na tuny - odpojovač 100kg </t>
  </si>
  <si>
    <t>Celkem 0,8 = 0,800</t>
  </si>
  <si>
    <t>74I</t>
  </si>
  <si>
    <t>Zkoušky a revize</t>
  </si>
  <si>
    <t>747611</t>
  </si>
  <si>
    <t>MĚŘENÍ EMC A EMI DLE ČSN EN 50 121 V ROZSAHU PS/SO</t>
  </si>
  <si>
    <t xml:space="preserve">viz. technická zpráva </t>
  </si>
  <si>
    <t>1. Položka obsahuje: – cenu za měření dle příslušných norem a předpisů, včetně vystavení protokolu2. Položka neobsahuje: X3. Způsob měření:Udává se počet kusů kompletní konstrukce nebo práce.</t>
  </si>
  <si>
    <t>74F311</t>
  </si>
  <si>
    <t>MĚŘENÍ PARAMETRŮ TV DYNAMICKÉ (MĚŘÍCÍM VOZEM)</t>
  </si>
  <si>
    <t>KM</t>
  </si>
  <si>
    <t>Celkem 2,51 = 2,510</t>
  </si>
  <si>
    <t>1. Položka obsahuje: – pronájem měřící soupravy včetně pracovníků  pro uvedná měření, kolejové mechanizmy, vyhodnocení a závěry z měření TV – dopravu kolejových mechanismů z mateřského depa do prostoru stavby a zpět2. Položka neobsahuje: X3. Způsob měření:Měří se projeté kilometry při měření, tj. bez režijních jízd.</t>
  </si>
  <si>
    <t>74F312</t>
  </si>
  <si>
    <t>MĚŘENÍ PARAMETRŮ TV STATICKÉ</t>
  </si>
  <si>
    <t>1. Položka obsahuje: – měření parametrů TV pro revizi a dokumentaci skutečného provedení – dopravu kolejových mechanismů z mateřského depa do prostoru stavby a zpět2. Položka neobsahuje: X3. Způsob měření:Měří se projeté kilometry při měření, tj. bez režijních jízd.</t>
  </si>
  <si>
    <t>74F313</t>
  </si>
  <si>
    <t>MĚŘENÍ ELEKTRICKÝCH VLASTNOSTÍ TV</t>
  </si>
  <si>
    <t>1. Položka obsahuje: – měření elektrických parametrů TV pro zpracování revize – dopravu kolejových mechanismů z mateřského depa do prostoru stavby a zpět2. Položka neobsahuje: X3. Způsob měření:Měří se projeté kilometry při měření, tj. bez režijních jízd.</t>
  </si>
  <si>
    <t>74F317</t>
  </si>
  <si>
    <t>MĚŘENÍ VZDÁLENOSTI CIZÍCH KONSTRUKCÍ OD ŽIVÉ ČÁSTI TV ( MOSTY, NÁVĚSTIDLA APOD.)</t>
  </si>
  <si>
    <t>1. Položka obsahuje: – měření vzdálenosti OK od TV pro zpracování revize – dopravu kolejových mechanismů z mateřského depa do prostoru stavby a zpět 2. Položka neobsahuje: X3. Způsob měření:Měří se1 kus ukolejněné  OK</t>
  </si>
  <si>
    <t>74F318</t>
  </si>
  <si>
    <t>MĚŘENÍ PŘEDNÍCH HRAN STOŽÁRŮ TV S UPŘESNĚNÍM MONTÁŽNÍCH PARAMETRŮ</t>
  </si>
  <si>
    <t>1. Položka obsahuje: – měření vzdálenosti PH TP pro další zpracování projektu  – dopravu kolejových mechanismů z mateřského depa do prostoru stavby a zpět 2. Položka neobsahuje: X3. Způsob měření: Měří se 1 kus TP</t>
  </si>
  <si>
    <t>74F319</t>
  </si>
  <si>
    <t>MĚŘENÍ VÝŠKY TK PROJEKTOVANÉ KOLEJE PRO UPŘESNĚNÍ MONTÁŽNÍCH PARAMETRŮ TV</t>
  </si>
  <si>
    <t>BOD</t>
  </si>
  <si>
    <t>1. Položka obsahuje:  – měření výšky TK pro potřebu montážních prací na TV – dopravu kolejových mechanismů z mateřského depa do prostoru stavby a zpět 2. Položka neobsahuje:  X3. Způsob měření: Měří se 1 kus TP</t>
  </si>
  <si>
    <t>74F321</t>
  </si>
  <si>
    <t>PROTOKOL ZPŮSOBILOSTI</t>
  </si>
  <si>
    <t>1. Položka obsahuje: – vyhotovení dokladu právnickou osobou o trolejových vedeních a trakčních zařízeních2. Položka neobsahuje: X3. Způsob měření:Udává se počet kusů kompletní konstrukce nebo práce.</t>
  </si>
  <si>
    <t>74F322</t>
  </si>
  <si>
    <t>REVIZNÍ ZPRÁVA</t>
  </si>
  <si>
    <t>1. Položka obsahuje: – revizi autorizovaným revizním technikem na zařízeních trakčního vedení podle požadavku ČSN, včetně hodnocení2. Položka neobsahuje: X3. Způsob měření:Udává se počet kusů kompletní konstrukce nebo práce.</t>
  </si>
  <si>
    <t>74F323</t>
  </si>
  <si>
    <t>PROTOKOL UTZ</t>
  </si>
  <si>
    <t>1. Položka obsahuje: – protokol autorizovaným revizním technikem na zařízeních trakčního vedení podle požadavku ČSN, včetně hodnocení2. Položka neobsahuje: X3. Způsob měření:Udává se počet kusů kompletní konstrukce nebo práce.</t>
  </si>
  <si>
    <t>74F331</t>
  </si>
  <si>
    <t>TECHNICKÁ POMOC PŘI VÝSTAVBĚ TV</t>
  </si>
  <si>
    <t>1. Položka obsahuje: – zajištění pracoviště TDI vč. nájmu pracovníků a poUŽITÝch mechanismů nutných k výkonu2. Položka neobsahuje: X3. Způsob měření:Udává se čas v hodinách.</t>
  </si>
  <si>
    <t>74F332</t>
  </si>
  <si>
    <t>VÝKON ORGANIZAČNÍCH JEDNOTEK SPRÁVCE</t>
  </si>
  <si>
    <t xml:space="preserve">počet výluk viz. technická zpráva * 1h/výluku </t>
  </si>
  <si>
    <t>Celkem 59 = 59,000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</si>
  <si>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</si>
  <si>
    <t>74F334</t>
  </si>
  <si>
    <t>ZAMĚŘENÍ SKUTEČNÉHO PROVEDENÍ TV 2KOLEJ. TRAŤ, MALÉ ŽST. ZA 100M</t>
  </si>
  <si>
    <t>1. Položka obsahuje: – geodetickou činnost po výstavbě  TV 2. Položka neobsahuje: X3. Způsob měření: Měří se 1 kus za každých 100m TV</t>
  </si>
  <si>
    <t>D.2.3.7</t>
  </si>
  <si>
    <t xml:space="preserve"> Ukolejnění kovových konstrukcí</t>
  </si>
  <si>
    <t>74C917</t>
  </si>
  <si>
    <t>PŘIPOJENÍ STOŽÁRU NEBO IZOLOVANÉHO SVODU NA ZEMNIČ VČETNĚ ZŘÍZENÍ UZEMNĚNÍ</t>
  </si>
  <si>
    <t>1. Položka obsahuje: – kompletní materiál a montáž pro zajištění požadovaných elektrických parametrů uzemnění se všemi pomocnými doplňujícími součástmi – měření a regulaci s použitím mechanizmů a montážních souprav2. Položka neobsahuje: X3. Způsob měření:Udává se počet kusů kompletní konstrukce nebo práce.</t>
  </si>
  <si>
    <t>74C921</t>
  </si>
  <si>
    <t>PŘÍMÉ UKOLEJNĚNÍ KONSTRUKCE VŠECH TYPŮ (VČETNĚ VÝZTUŽNÝCH DVOJIC) - 1 VODIČ</t>
  </si>
  <si>
    <t>74C922</t>
  </si>
  <si>
    <t>PŘÍMÉ UKOLEJNĚNÍ KONSTRUKCE VŠECH TYPŮ (VČETNĚ VÝZTUŽNÝCH DVOJIC) - 2 VODIČE</t>
  </si>
  <si>
    <t>Celkem 5 = 5,000</t>
  </si>
  <si>
    <t>74C923</t>
  </si>
  <si>
    <t>NEPŘÍMÉ UKOLEJNĚNÍ KONSTRUKCE VŠECH TYPŮ (VČETNĚ VÝZTUŽNÝCH DVOJIC) - 1 VODIČ</t>
  </si>
  <si>
    <t>Celkem 30 = 30,000</t>
  </si>
  <si>
    <t>74C931</t>
  </si>
  <si>
    <t>KONZOLA PRO OCHRANNÉ LANO NA STOŽÁRU VŠECH TYPŮ NEBO BRÁNĚ</t>
  </si>
  <si>
    <t>74C932</t>
  </si>
  <si>
    <t>KOTVENÍ OCHRANNÉHO LANA NA STOŽÁRU - JEDNODUCHÉ, DVOJITÉ</t>
  </si>
  <si>
    <t>74C933</t>
  </si>
  <si>
    <t>UKOLEJŇOVACÍ VODIČ IZOLOVANÝ VŮČI ZEMI (VČETNĚ PŘIPOJENÍ KE KONSTRUKCÍM)</t>
  </si>
  <si>
    <t>Celkem 175 = 175,000</t>
  </si>
  <si>
    <t>74C942</t>
  </si>
  <si>
    <t>TAŽENÍ OCHRANNÉHO LANA 70 MM2 FE</t>
  </si>
  <si>
    <t>Celkem 770 = 770,000</t>
  </si>
  <si>
    <t>74C974</t>
  </si>
  <si>
    <t>AKTUALIZACE KSU A TP DLE KOLEJOVÝCH POSTUPŮ ZA 100 M ZPROVOZŇOVANÉ SKUPINY</t>
  </si>
  <si>
    <t>Celkem 25 = 25,000</t>
  </si>
  <si>
    <t>1. Položka obsahuje: – veškeré další práce na aktualizaci KSU a TP po každém stavebním postupu2. Položka neobsahuje: X3. Způsob měření:Udává se počet kusů kompletní konstrukce nebo práce.</t>
  </si>
  <si>
    <t>74C976</t>
  </si>
  <si>
    <t>ZPRACOVÁNÍ KSU A TP PRO ÚČELY ZAVEDENÍ DO PROVOZU ZA 100 M ZPROVOZŇOVANÉ SKUPINY</t>
  </si>
  <si>
    <t>1. Položka obsahuje: – veškeré další práce pro zpracování a odsouhlasení KSU a TP při uvádění do provozu2. Položka neobsahuje: X3. Způsob měření:Udává se počet kusů kompletní konstrukce nebo práce.</t>
  </si>
  <si>
    <t>75C847</t>
  </si>
  <si>
    <t>STYKOVÝ TRANSFORMÁTOR, SYMETRIZAČNÍ A UKOLEJŇOVACÍ TLUMIVKA - MONTÁŽ</t>
  </si>
  <si>
    <t>1. Položka obsahuje: – usazení jednoho stykového transformátoru, montáž ochranné trubky, zapojení kabelových forem (včetně měření a zapojení po měření) – regulace a zkoušení kolejového obvodu – montáž stykového transformátoru se všemi pomocnými a doplňujícími pracemi a součástmi, případné použití mechanizmů, včetně dopravy ze skladu k místu montáže2. Položka neobsahuje: X3. Způsob měření:Udává se počet kusů kompletní konstrukce nebo práce.</t>
  </si>
  <si>
    <t>75C851</t>
  </si>
  <si>
    <t>SADA PROPOJEK PRO PŘIPOJENÍ STYKOVÉHO TRANSFORMÁTORU, SYMETRIZAČNÍ TLUMIVKY KE KOLEJNICI - DODÁVKA</t>
  </si>
  <si>
    <t>1. Položka obsahuje:  
 – dodávka sady propojek (do 3 lan) pro připojení jednoho stykového transformátoru ke kolejnicím podle typu a potřebné délky včetně potřebného pomocného materiálu a dopravy do staveništního skladu  
2. Položka neobsahuje:  
 X  
3. Způsob měření:  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</si>
  <si>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</si>
  <si>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</si>
  <si>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  
 – rozměření místa připojení, případné vyvrtání otvorů, montáž sady propojek (do 3 lan) pro připojení jednoho stykového transformátoru ke kolejnicím  
 – montáž propojek pro připojení stykového transformátoru ke kolejnicím se všemi pomocnými a doplňujícími pracemi a součástmi, případné použití mechanizmů, včetně dopravy ze skladu k místu montáže  
2. Položka neobsahuje:  
 X  
3. Způsob měření:  
Udává se počet sad, které se skládají z předepsaných dílů, jež tvoří požadovaný celek.</t>
  </si>
  <si>
    <t>75C8D1</t>
  </si>
  <si>
    <t>SYMETRIZAČNÍ TLUMIVKA - DODÁVKA</t>
  </si>
  <si>
    <t>1. Položka obsahuje: – dodávka symetrizační tlumivky, potřebného pomocného materiálu a dopravy do staveništního skladu – dodávku symetrizační tlumivky včetně pomocného materiálu, dopravu do staveništního skladu2. Položka neobsahuje: X3. Způsob měření:Udává se počet kusů kompletní konstrukce nebo práce.</t>
  </si>
  <si>
    <t>75C8E1</t>
  </si>
  <si>
    <t>UKOLEJŇOVACÍ TLUMIVKA - DODÁVKA</t>
  </si>
  <si>
    <t>1. Položka obsahuje: – dodávka ukolejňovací tlumivky, potřebného pomocného materiálu a dopravy do staveništního skladu – dodávku ukolejňovací tlumivky včetně pomocného materiálu, dopravu do staveništního skladu2. Položka neobsahuje: X3. Způsob měření:Udává se počet kusů kompletní konstrukce nebo práce.</t>
  </si>
  <si>
    <t>74F459</t>
  </si>
  <si>
    <t>DEMONTÁŽ UKOLEJNĚNÍ KONSTRUKCÍ A PODPĚR VČETNĚ UCHYCENÍ A VODIČE</t>
  </si>
  <si>
    <t>Celkem 42 = 42,000</t>
  </si>
  <si>
    <t>74F472</t>
  </si>
  <si>
    <t>DEMONTÁŽ OCHRANNÝCH LAN</t>
  </si>
  <si>
    <t>Celkem 420 = 420,000</t>
  </si>
  <si>
    <t>1. Položka obsahuje: – všechny náklady na demontáž stávajícího zařízení se všemi pomocnými doplňujícími úpravami pro jeho likvidaci - naložení a odvoz demontovaného materiálu na určené místo pro stavbu2. Položka neobsahuje: – poplatek za likvidaci odpadů (nacení se dle SSD 0)3. Způsob měření:Měří se na metr délky  vodiče nebo lana.</t>
  </si>
  <si>
    <t>74F314</t>
  </si>
  <si>
    <t>MĚŘENÍ DOTYKOVÉHO NAPĚTÍ U VODIVÉ KONSTRUKCE</t>
  </si>
  <si>
    <t>Celkem 38 = 38,000</t>
  </si>
  <si>
    <t>74F315</t>
  </si>
  <si>
    <t>MĚŘENÍ ELEKTRICKÉHO ODPORU ZÁKLADU</t>
  </si>
  <si>
    <t>D.3</t>
  </si>
  <si>
    <t>Ostatní</t>
  </si>
  <si>
    <t>1</t>
  </si>
  <si>
    <t>Dokumentace stavby</t>
  </si>
  <si>
    <t>VSEOB001</t>
  </si>
  <si>
    <t>Dokumentace skutečného provedení stavby, geodetická část</t>
  </si>
  <si>
    <t>KPL</t>
  </si>
  <si>
    <t>Vypracování vybrané části dokumentace skutečného provedení (DSPS)</t>
  </si>
  <si>
    <t xml:space="preserve">v předepsaném rozsahu a počtu dle VTP a ZTP  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</si>
  <si>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</si>
  <si>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</si>
  <si>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</si>
  <si>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</si>
  <si>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</si>
  <si>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</si>
  <si>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</si>
  <si>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2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</si>
  <si>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</si>
  <si>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</si>
  <si>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</si>
  <si>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_x000D_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</si>
  <si>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</si>
  <si>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</si>
  <si>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</si>
  <si>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úřadu._x000D_
Položka zahrnuje  všechny nezbytné práce, náklady a zařízení  včetně  všech doprav a pomocného materiálu nutných  pro uskutečnění dané činnosti.</t>
  </si>
  <si>
    <t>VSEOB006</t>
  </si>
  <si>
    <t>Nájmy hrazené zhotovitelem stavby</t>
  </si>
  <si>
    <t>ČD a.s. – dočasný zábor do 1 roku - 920 m2, dočasný zábor - 190m2</t>
  </si>
  <si>
    <t>Položka zahrnuje veškeré činnosti nezbytné k zajištění daných úkonů dle PD část H Doklady, po dobu realizace stavby či po dobu nutnou k realizaci stavby.</t>
  </si>
  <si>
    <t>VSEOB007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</si>
  <si>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</si>
  <si>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neobsahuje:zapůjčení vhodné obuvi (zajišťuje si každý návštěvník sám) a dopravu mezi navštívenými místy
3. Měrná jednotka: KOMPLET 
4. Způsob měření:  soubor všech úkonů a činností, které jsou třeba k uskutečnění akce pro jednu skupinu návštěvníků
5. Hlavní materiál:0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</si>
</sst>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1" fillId="0" borderId="0" xfId="0" applyFont="1"/>
    <xf numFmtId="0" fontId="5" fillId="2" borderId="0" xfId="5" applyFill="1">
      <alignment horizontal="left" vertical="center" wrapText="1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2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5" x14ac:dyDescent="0.25"/>
  <cols>
    <col min="1" max="1" width="19.5703125" customWidth="1"/>
    <col min="2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3"/>
      <c r="B2" s="26" t="s">
        <v>2</v>
      </c>
      <c r="C2" s="3"/>
      <c r="D2" s="3"/>
      <c r="E2" s="3"/>
    </row>
    <row r="3" spans="1:5" x14ac:dyDescent="0.25">
      <c r="A3" s="3"/>
      <c r="B3" s="27"/>
      <c r="C3" s="3"/>
      <c r="D3" s="3"/>
      <c r="E3" s="3"/>
    </row>
    <row r="4" spans="1:5" x14ac:dyDescent="0.25">
      <c r="A4" s="3"/>
      <c r="B4" s="26" t="s">
        <v>3</v>
      </c>
      <c r="C4" s="27"/>
      <c r="D4" s="27"/>
      <c r="E4" s="2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SUM(C10:C12)</f>
        <v>0</v>
      </c>
      <c r="D6" s="3"/>
      <c r="E6" s="3"/>
    </row>
    <row r="7" spans="1:5" x14ac:dyDescent="0.25">
      <c r="A7" s="3"/>
      <c r="B7" s="5" t="s">
        <v>5</v>
      </c>
      <c r="C7" s="6">
        <f>SUM(E10:E12)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'D.2D.2.3.1SO 20-01-01'!I3</f>
        <v>0</v>
      </c>
      <c r="D10" s="9">
        <f>SUMIFS('D.2D.2.3.1SO 20-01-01'!O:O,'D.2D.2.3.1SO 20-01-01'!A:A,"P")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'D.2D.2.3.7SO 20-01-02'!I3</f>
        <v>0</v>
      </c>
      <c r="D11" s="9">
        <f>SUMIFS('D.2D.2.3.7SO 20-01-02'!O:O,'D.2D.2.3.7SO 20-01-02'!A:A,"P")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16</v>
      </c>
      <c r="C12" s="9">
        <f>'D.3SO 98-98'!I3</f>
        <v>0</v>
      </c>
      <c r="D12" s="9">
        <f>SUMIFS('D.3SO 98-98'!O:O,'D.3SO 98-98'!A:A,"P")</f>
        <v>0</v>
      </c>
      <c r="E12" s="9">
        <f>C12+D12</f>
        <v>0</v>
      </c>
    </row>
  </sheetData>
  <mergeCells count="2">
    <mergeCell ref="B2:B3"/>
    <mergeCell ref="B4:E4"/>
  </mergeCell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76"/>
  <sheetViews>
    <sheetView topLeftCell="B1" zoomScaleNormal="100" workbookViewId="0">
      <selection activeCell="M519" sqref="M51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17</v>
      </c>
      <c r="F2" s="3"/>
      <c r="G2" s="3"/>
      <c r="H2" s="3"/>
      <c r="I2" s="3"/>
    </row>
    <row r="3" spans="1:16" x14ac:dyDescent="0.25">
      <c r="A3" t="s">
        <v>18</v>
      </c>
      <c r="B3" s="11" t="s">
        <v>19</v>
      </c>
      <c r="C3" s="29" t="s">
        <v>20</v>
      </c>
      <c r="D3" s="30"/>
      <c r="E3" s="11" t="s">
        <v>21</v>
      </c>
      <c r="F3" s="3"/>
      <c r="G3" s="3"/>
      <c r="H3" s="12" t="s">
        <v>11</v>
      </c>
      <c r="I3" s="13">
        <f>SUMIFS(I10:I576,A10:A576,"SD")</f>
        <v>0</v>
      </c>
      <c r="O3">
        <v>0</v>
      </c>
      <c r="P3">
        <v>2</v>
      </c>
    </row>
    <row r="4" spans="1:16" x14ac:dyDescent="0.25">
      <c r="A4" t="s">
        <v>22</v>
      </c>
      <c r="B4" s="11" t="s">
        <v>23</v>
      </c>
      <c r="C4" s="29" t="s">
        <v>24</v>
      </c>
      <c r="D4" s="30"/>
      <c r="E4" s="11" t="s">
        <v>25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26</v>
      </c>
      <c r="B5" s="11" t="s">
        <v>23</v>
      </c>
      <c r="C5" s="29" t="s">
        <v>27</v>
      </c>
      <c r="D5" s="30"/>
      <c r="E5" s="11" t="s">
        <v>28</v>
      </c>
      <c r="F5" s="3"/>
      <c r="G5" s="3"/>
      <c r="H5" s="3"/>
      <c r="I5" s="3"/>
      <c r="O5">
        <v>0.21</v>
      </c>
    </row>
    <row r="6" spans="1:16" x14ac:dyDescent="0.25">
      <c r="A6" t="s">
        <v>29</v>
      </c>
      <c r="B6" s="11" t="s">
        <v>30</v>
      </c>
      <c r="C6" s="29" t="s">
        <v>11</v>
      </c>
      <c r="D6" s="30"/>
      <c r="E6" s="11" t="s">
        <v>12</v>
      </c>
      <c r="F6" s="3"/>
      <c r="G6" s="3"/>
      <c r="H6" s="3"/>
      <c r="I6" s="3"/>
    </row>
    <row r="7" spans="1:16" x14ac:dyDescent="0.25">
      <c r="A7" s="28" t="s">
        <v>31</v>
      </c>
      <c r="B7" s="28" t="s">
        <v>32</v>
      </c>
      <c r="C7" s="28" t="s">
        <v>33</v>
      </c>
      <c r="D7" s="28" t="s">
        <v>34</v>
      </c>
      <c r="E7" s="28" t="s">
        <v>35</v>
      </c>
      <c r="F7" s="28" t="s">
        <v>36</v>
      </c>
      <c r="G7" s="28" t="s">
        <v>37</v>
      </c>
      <c r="H7" s="28" t="s">
        <v>38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39</v>
      </c>
      <c r="I8" s="7" t="s">
        <v>40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41</v>
      </c>
      <c r="B10" s="14"/>
      <c r="C10" s="15" t="s">
        <v>42</v>
      </c>
      <c r="D10" s="14"/>
      <c r="E10" s="14" t="s">
        <v>43</v>
      </c>
      <c r="F10" s="14"/>
      <c r="G10" s="14"/>
      <c r="H10" s="14"/>
      <c r="I10" s="16">
        <f>SUMIFS(I11:I85,A11:A85,"P")</f>
        <v>0</v>
      </c>
    </row>
    <row r="11" spans="1:16" x14ac:dyDescent="0.25">
      <c r="A11" s="17" t="s">
        <v>44</v>
      </c>
      <c r="B11" s="17">
        <v>1</v>
      </c>
      <c r="C11" s="18" t="s">
        <v>45</v>
      </c>
      <c r="D11" t="s">
        <v>46</v>
      </c>
      <c r="E11" s="19" t="s">
        <v>47</v>
      </c>
      <c r="F11" s="20" t="s">
        <v>48</v>
      </c>
      <c r="G11" s="21">
        <v>110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49</v>
      </c>
      <c r="E12" s="24" t="s">
        <v>46</v>
      </c>
    </row>
    <row r="13" spans="1:16" x14ac:dyDescent="0.25">
      <c r="A13" s="17" t="s">
        <v>50</v>
      </c>
      <c r="E13" s="25" t="s">
        <v>51</v>
      </c>
    </row>
    <row r="14" spans="1:16" x14ac:dyDescent="0.25">
      <c r="A14" s="17" t="s">
        <v>50</v>
      </c>
      <c r="E14" s="25" t="s">
        <v>52</v>
      </c>
    </row>
    <row r="15" spans="1:16" ht="45" x14ac:dyDescent="0.25">
      <c r="A15" s="17" t="s">
        <v>53</v>
      </c>
      <c r="E15" s="19" t="s">
        <v>54</v>
      </c>
    </row>
    <row r="16" spans="1:16" x14ac:dyDescent="0.25">
      <c r="A16" s="17" t="s">
        <v>44</v>
      </c>
      <c r="B16" s="17">
        <v>2</v>
      </c>
      <c r="C16" s="18" t="s">
        <v>55</v>
      </c>
      <c r="D16" t="s">
        <v>46</v>
      </c>
      <c r="E16" s="19" t="s">
        <v>56</v>
      </c>
      <c r="F16" s="20" t="s">
        <v>57</v>
      </c>
      <c r="G16" s="21">
        <v>220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49</v>
      </c>
      <c r="E17" s="24" t="s">
        <v>46</v>
      </c>
    </row>
    <row r="18" spans="1:16" x14ac:dyDescent="0.25">
      <c r="A18" s="17" t="s">
        <v>50</v>
      </c>
      <c r="E18" s="25" t="s">
        <v>51</v>
      </c>
    </row>
    <row r="19" spans="1:16" x14ac:dyDescent="0.25">
      <c r="A19" s="17" t="s">
        <v>50</v>
      </c>
      <c r="E19" s="25" t="s">
        <v>58</v>
      </c>
    </row>
    <row r="20" spans="1:16" ht="210" x14ac:dyDescent="0.25">
      <c r="A20" s="17" t="s">
        <v>53</v>
      </c>
      <c r="E20" s="19" t="s">
        <v>59</v>
      </c>
    </row>
    <row r="21" spans="1:16" x14ac:dyDescent="0.25">
      <c r="A21" s="17" t="s">
        <v>44</v>
      </c>
      <c r="B21" s="17">
        <v>3</v>
      </c>
      <c r="C21" s="18" t="s">
        <v>60</v>
      </c>
      <c r="D21" t="s">
        <v>46</v>
      </c>
      <c r="E21" s="19" t="s">
        <v>61</v>
      </c>
      <c r="F21" s="20" t="s">
        <v>57</v>
      </c>
      <c r="G21" s="21">
        <v>170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49</v>
      </c>
      <c r="E22" s="24" t="s">
        <v>46</v>
      </c>
    </row>
    <row r="23" spans="1:16" x14ac:dyDescent="0.25">
      <c r="A23" s="17" t="s">
        <v>50</v>
      </c>
      <c r="E23" s="25" t="s">
        <v>51</v>
      </c>
    </row>
    <row r="24" spans="1:16" x14ac:dyDescent="0.25">
      <c r="A24" s="17" t="s">
        <v>50</v>
      </c>
      <c r="E24" s="25" t="s">
        <v>62</v>
      </c>
    </row>
    <row r="25" spans="1:16" ht="105" x14ac:dyDescent="0.25">
      <c r="A25" s="17" t="s">
        <v>53</v>
      </c>
      <c r="E25" s="19" t="s">
        <v>63</v>
      </c>
    </row>
    <row r="26" spans="1:16" ht="30" x14ac:dyDescent="0.25">
      <c r="A26" s="17" t="s">
        <v>44</v>
      </c>
      <c r="B26" s="17">
        <v>4</v>
      </c>
      <c r="C26" s="18" t="s">
        <v>64</v>
      </c>
      <c r="D26" t="s">
        <v>46</v>
      </c>
      <c r="E26" s="19" t="s">
        <v>65</v>
      </c>
      <c r="F26" s="20" t="s">
        <v>66</v>
      </c>
      <c r="G26" s="21">
        <v>21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49</v>
      </c>
      <c r="E27" s="24" t="s">
        <v>46</v>
      </c>
    </row>
    <row r="28" spans="1:16" x14ac:dyDescent="0.25">
      <c r="A28" s="17" t="s">
        <v>50</v>
      </c>
      <c r="E28" s="25" t="s">
        <v>51</v>
      </c>
    </row>
    <row r="29" spans="1:16" x14ac:dyDescent="0.25">
      <c r="A29" s="17" t="s">
        <v>50</v>
      </c>
      <c r="E29" s="25" t="s">
        <v>67</v>
      </c>
    </row>
    <row r="30" spans="1:16" ht="75" x14ac:dyDescent="0.25">
      <c r="A30" s="17" t="s">
        <v>53</v>
      </c>
      <c r="E30" s="19" t="s">
        <v>68</v>
      </c>
    </row>
    <row r="31" spans="1:16" x14ac:dyDescent="0.25">
      <c r="A31" s="17" t="s">
        <v>44</v>
      </c>
      <c r="B31" s="17">
        <v>5</v>
      </c>
      <c r="C31" s="18" t="s">
        <v>69</v>
      </c>
      <c r="D31" t="s">
        <v>46</v>
      </c>
      <c r="E31" s="19" t="s">
        <v>70</v>
      </c>
      <c r="F31" s="20" t="s">
        <v>66</v>
      </c>
      <c r="G31" s="21">
        <v>21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49</v>
      </c>
      <c r="E32" s="24" t="s">
        <v>46</v>
      </c>
    </row>
    <row r="33" spans="1:16" x14ac:dyDescent="0.25">
      <c r="A33" s="17" t="s">
        <v>50</v>
      </c>
      <c r="E33" s="25" t="s">
        <v>51</v>
      </c>
    </row>
    <row r="34" spans="1:16" x14ac:dyDescent="0.25">
      <c r="A34" s="17" t="s">
        <v>50</v>
      </c>
      <c r="E34" s="25" t="s">
        <v>67</v>
      </c>
    </row>
    <row r="35" spans="1:16" ht="75" x14ac:dyDescent="0.25">
      <c r="A35" s="17" t="s">
        <v>53</v>
      </c>
      <c r="E35" s="19" t="s">
        <v>71</v>
      </c>
    </row>
    <row r="36" spans="1:16" x14ac:dyDescent="0.25">
      <c r="A36" s="17" t="s">
        <v>44</v>
      </c>
      <c r="B36" s="17">
        <v>6</v>
      </c>
      <c r="C36" s="18" t="s">
        <v>72</v>
      </c>
      <c r="D36" t="s">
        <v>46</v>
      </c>
      <c r="E36" s="19" t="s">
        <v>73</v>
      </c>
      <c r="F36" s="20" t="s">
        <v>74</v>
      </c>
      <c r="G36" s="21">
        <v>2200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49</v>
      </c>
      <c r="E37" s="24" t="s">
        <v>46</v>
      </c>
    </row>
    <row r="38" spans="1:16" x14ac:dyDescent="0.25">
      <c r="A38" s="17" t="s">
        <v>50</v>
      </c>
      <c r="E38" s="25" t="s">
        <v>51</v>
      </c>
    </row>
    <row r="39" spans="1:16" x14ac:dyDescent="0.25">
      <c r="A39" s="17" t="s">
        <v>50</v>
      </c>
      <c r="E39" s="25" t="s">
        <v>75</v>
      </c>
    </row>
    <row r="40" spans="1:16" ht="105" x14ac:dyDescent="0.25">
      <c r="A40" s="17" t="s">
        <v>53</v>
      </c>
      <c r="E40" s="19" t="s">
        <v>76</v>
      </c>
    </row>
    <row r="41" spans="1:16" x14ac:dyDescent="0.25">
      <c r="A41" s="17" t="s">
        <v>44</v>
      </c>
      <c r="B41" s="17">
        <v>7</v>
      </c>
      <c r="C41" s="18" t="s">
        <v>77</v>
      </c>
      <c r="D41" t="s">
        <v>46</v>
      </c>
      <c r="E41" s="19" t="s">
        <v>78</v>
      </c>
      <c r="F41" s="20" t="s">
        <v>79</v>
      </c>
      <c r="G41" s="21">
        <v>396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49</v>
      </c>
      <c r="E42" s="24" t="s">
        <v>46</v>
      </c>
    </row>
    <row r="43" spans="1:16" x14ac:dyDescent="0.25">
      <c r="A43" s="17" t="s">
        <v>50</v>
      </c>
      <c r="E43" s="25" t="s">
        <v>51</v>
      </c>
    </row>
    <row r="44" spans="1:16" x14ac:dyDescent="0.25">
      <c r="A44" s="17" t="s">
        <v>50</v>
      </c>
      <c r="E44" s="25" t="s">
        <v>80</v>
      </c>
    </row>
    <row r="45" spans="1:16" ht="75" x14ac:dyDescent="0.25">
      <c r="A45" s="17" t="s">
        <v>53</v>
      </c>
      <c r="E45" s="19" t="s">
        <v>81</v>
      </c>
    </row>
    <row r="46" spans="1:16" x14ac:dyDescent="0.25">
      <c r="A46" s="17" t="s">
        <v>44</v>
      </c>
      <c r="B46" s="17">
        <v>8</v>
      </c>
      <c r="C46" s="18" t="s">
        <v>82</v>
      </c>
      <c r="D46" t="s">
        <v>46</v>
      </c>
      <c r="E46" s="19" t="s">
        <v>83</v>
      </c>
      <c r="F46" s="20" t="s">
        <v>66</v>
      </c>
      <c r="G46" s="21">
        <v>74</v>
      </c>
      <c r="H46" s="22">
        <v>0</v>
      </c>
      <c r="I46" s="22">
        <f>ROUND(G46*H46,P4)</f>
        <v>0</v>
      </c>
      <c r="O46" s="23">
        <f>I46*0.21</f>
        <v>0</v>
      </c>
      <c r="P46">
        <v>3</v>
      </c>
    </row>
    <row r="47" spans="1:16" x14ac:dyDescent="0.25">
      <c r="A47" s="17" t="s">
        <v>49</v>
      </c>
      <c r="E47" s="24" t="s">
        <v>46</v>
      </c>
    </row>
    <row r="48" spans="1:16" x14ac:dyDescent="0.25">
      <c r="A48" s="17" t="s">
        <v>50</v>
      </c>
      <c r="E48" s="25" t="s">
        <v>51</v>
      </c>
    </row>
    <row r="49" spans="1:16" x14ac:dyDescent="0.25">
      <c r="A49" s="17" t="s">
        <v>50</v>
      </c>
      <c r="E49" s="25" t="s">
        <v>84</v>
      </c>
    </row>
    <row r="50" spans="1:16" ht="45" x14ac:dyDescent="0.25">
      <c r="A50" s="17" t="s">
        <v>53</v>
      </c>
      <c r="E50" s="19" t="s">
        <v>85</v>
      </c>
    </row>
    <row r="51" spans="1:16" x14ac:dyDescent="0.25">
      <c r="A51" s="17" t="s">
        <v>44</v>
      </c>
      <c r="B51" s="17">
        <v>9</v>
      </c>
      <c r="C51" s="18" t="s">
        <v>86</v>
      </c>
      <c r="D51" t="s">
        <v>46</v>
      </c>
      <c r="E51" s="19" t="s">
        <v>87</v>
      </c>
      <c r="F51" s="20" t="s">
        <v>66</v>
      </c>
      <c r="G51" s="21">
        <v>204</v>
      </c>
      <c r="H51" s="22">
        <v>0</v>
      </c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49</v>
      </c>
      <c r="E52" s="24" t="s">
        <v>46</v>
      </c>
    </row>
    <row r="53" spans="1:16" x14ac:dyDescent="0.25">
      <c r="A53" s="17" t="s">
        <v>50</v>
      </c>
      <c r="E53" s="25" t="s">
        <v>51</v>
      </c>
    </row>
    <row r="54" spans="1:16" x14ac:dyDescent="0.25">
      <c r="A54" s="17" t="s">
        <v>50</v>
      </c>
      <c r="E54" s="25" t="s">
        <v>88</v>
      </c>
    </row>
    <row r="55" spans="1:16" ht="45" x14ac:dyDescent="0.25">
      <c r="A55" s="17" t="s">
        <v>53</v>
      </c>
      <c r="E55" s="19" t="s">
        <v>89</v>
      </c>
    </row>
    <row r="56" spans="1:16" x14ac:dyDescent="0.25">
      <c r="A56" s="17" t="s">
        <v>44</v>
      </c>
      <c r="B56" s="17">
        <v>10</v>
      </c>
      <c r="C56" s="18" t="s">
        <v>90</v>
      </c>
      <c r="D56" t="s">
        <v>46</v>
      </c>
      <c r="E56" s="19" t="s">
        <v>91</v>
      </c>
      <c r="F56" s="20" t="s">
        <v>66</v>
      </c>
      <c r="G56" s="21">
        <v>3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49</v>
      </c>
      <c r="E57" s="24" t="s">
        <v>46</v>
      </c>
    </row>
    <row r="58" spans="1:16" x14ac:dyDescent="0.25">
      <c r="A58" s="17" t="s">
        <v>50</v>
      </c>
      <c r="E58" s="25" t="s">
        <v>51</v>
      </c>
    </row>
    <row r="59" spans="1:16" x14ac:dyDescent="0.25">
      <c r="A59" s="17" t="s">
        <v>50</v>
      </c>
      <c r="E59" s="25" t="s">
        <v>92</v>
      </c>
    </row>
    <row r="60" spans="1:16" ht="45" x14ac:dyDescent="0.25">
      <c r="A60" s="17" t="s">
        <v>53</v>
      </c>
      <c r="E60" s="19" t="s">
        <v>93</v>
      </c>
    </row>
    <row r="61" spans="1:16" x14ac:dyDescent="0.25">
      <c r="A61" s="17" t="s">
        <v>44</v>
      </c>
      <c r="B61" s="17">
        <v>11</v>
      </c>
      <c r="C61" s="18" t="s">
        <v>94</v>
      </c>
      <c r="D61" t="s">
        <v>46</v>
      </c>
      <c r="E61" s="19" t="s">
        <v>95</v>
      </c>
      <c r="F61" s="20" t="s">
        <v>66</v>
      </c>
      <c r="G61" s="21">
        <v>1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49</v>
      </c>
      <c r="E62" s="24" t="s">
        <v>46</v>
      </c>
    </row>
    <row r="63" spans="1:16" x14ac:dyDescent="0.25">
      <c r="A63" s="17" t="s">
        <v>50</v>
      </c>
      <c r="E63" s="25" t="s">
        <v>51</v>
      </c>
    </row>
    <row r="64" spans="1:16" x14ac:dyDescent="0.25">
      <c r="A64" s="17" t="s">
        <v>50</v>
      </c>
      <c r="E64" s="25" t="s">
        <v>96</v>
      </c>
    </row>
    <row r="65" spans="1:16" ht="45" x14ac:dyDescent="0.25">
      <c r="A65" s="17" t="s">
        <v>53</v>
      </c>
      <c r="E65" s="19" t="s">
        <v>97</v>
      </c>
    </row>
    <row r="66" spans="1:16" x14ac:dyDescent="0.25">
      <c r="A66" s="17" t="s">
        <v>44</v>
      </c>
      <c r="B66" s="17">
        <v>12</v>
      </c>
      <c r="C66" s="18" t="s">
        <v>98</v>
      </c>
      <c r="D66" t="s">
        <v>46</v>
      </c>
      <c r="E66" s="19" t="s">
        <v>99</v>
      </c>
      <c r="F66" s="20" t="s">
        <v>100</v>
      </c>
      <c r="G66" s="21">
        <v>1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49</v>
      </c>
      <c r="E67" s="24" t="s">
        <v>46</v>
      </c>
    </row>
    <row r="68" spans="1:16" x14ac:dyDescent="0.25">
      <c r="A68" s="17" t="s">
        <v>50</v>
      </c>
      <c r="E68" s="25" t="s">
        <v>51</v>
      </c>
    </row>
    <row r="69" spans="1:16" x14ac:dyDescent="0.25">
      <c r="A69" s="17" t="s">
        <v>50</v>
      </c>
      <c r="E69" s="25" t="s">
        <v>96</v>
      </c>
    </row>
    <row r="70" spans="1:16" ht="45" x14ac:dyDescent="0.25">
      <c r="A70" s="17" t="s">
        <v>53</v>
      </c>
      <c r="E70" s="19" t="s">
        <v>101</v>
      </c>
    </row>
    <row r="71" spans="1:16" x14ac:dyDescent="0.25">
      <c r="A71" s="17" t="s">
        <v>44</v>
      </c>
      <c r="B71" s="17">
        <v>13</v>
      </c>
      <c r="C71" s="18" t="s">
        <v>102</v>
      </c>
      <c r="D71" t="s">
        <v>46</v>
      </c>
      <c r="E71" s="19" t="s">
        <v>103</v>
      </c>
      <c r="F71" s="20" t="s">
        <v>66</v>
      </c>
      <c r="G71" s="21">
        <v>21</v>
      </c>
      <c r="H71" s="22">
        <v>0</v>
      </c>
      <c r="I71" s="22">
        <f>ROUND(G71*H71,P4)</f>
        <v>0</v>
      </c>
      <c r="O71" s="23">
        <f>I71*0.21</f>
        <v>0</v>
      </c>
      <c r="P71">
        <v>3</v>
      </c>
    </row>
    <row r="72" spans="1:16" x14ac:dyDescent="0.25">
      <c r="A72" s="17" t="s">
        <v>49</v>
      </c>
      <c r="E72" s="24" t="s">
        <v>46</v>
      </c>
    </row>
    <row r="73" spans="1:16" x14ac:dyDescent="0.25">
      <c r="A73" s="17" t="s">
        <v>50</v>
      </c>
      <c r="E73" s="25" t="s">
        <v>51</v>
      </c>
    </row>
    <row r="74" spans="1:16" x14ac:dyDescent="0.25">
      <c r="A74" s="17" t="s">
        <v>50</v>
      </c>
      <c r="E74" s="25" t="s">
        <v>67</v>
      </c>
    </row>
    <row r="75" spans="1:16" ht="90" x14ac:dyDescent="0.25">
      <c r="A75" s="17" t="s">
        <v>53</v>
      </c>
      <c r="E75" s="19" t="s">
        <v>104</v>
      </c>
    </row>
    <row r="76" spans="1:16" ht="30" x14ac:dyDescent="0.25">
      <c r="A76" s="17" t="s">
        <v>44</v>
      </c>
      <c r="B76" s="17">
        <v>14</v>
      </c>
      <c r="C76" s="18" t="s">
        <v>105</v>
      </c>
      <c r="D76" t="s">
        <v>46</v>
      </c>
      <c r="E76" s="19" t="s">
        <v>106</v>
      </c>
      <c r="F76" s="20" t="s">
        <v>48</v>
      </c>
      <c r="G76" s="21">
        <v>220</v>
      </c>
      <c r="H76" s="22">
        <v>0</v>
      </c>
      <c r="I76" s="22">
        <f>ROUND(G76*H76,P4)</f>
        <v>0</v>
      </c>
      <c r="O76" s="23">
        <f>I76*0.21</f>
        <v>0</v>
      </c>
      <c r="P76">
        <v>3</v>
      </c>
    </row>
    <row r="77" spans="1:16" x14ac:dyDescent="0.25">
      <c r="A77" s="17" t="s">
        <v>49</v>
      </c>
      <c r="E77" s="24" t="s">
        <v>46</v>
      </c>
    </row>
    <row r="78" spans="1:16" x14ac:dyDescent="0.25">
      <c r="A78" s="17" t="s">
        <v>50</v>
      </c>
      <c r="E78" s="25" t="s">
        <v>107</v>
      </c>
    </row>
    <row r="79" spans="1:16" x14ac:dyDescent="0.25">
      <c r="A79" s="17" t="s">
        <v>50</v>
      </c>
      <c r="E79" s="25" t="s">
        <v>58</v>
      </c>
    </row>
    <row r="80" spans="1:16" ht="75" x14ac:dyDescent="0.25">
      <c r="A80" s="17" t="s">
        <v>53</v>
      </c>
      <c r="E80" s="19" t="s">
        <v>108</v>
      </c>
    </row>
    <row r="81" spans="1:16" ht="30" x14ac:dyDescent="0.25">
      <c r="A81" s="17" t="s">
        <v>44</v>
      </c>
      <c r="B81" s="17">
        <v>15</v>
      </c>
      <c r="C81" s="18" t="s">
        <v>109</v>
      </c>
      <c r="D81" t="s">
        <v>46</v>
      </c>
      <c r="E81" s="19" t="s">
        <v>110</v>
      </c>
      <c r="F81" s="20" t="s">
        <v>66</v>
      </c>
      <c r="G81" s="21">
        <v>21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49</v>
      </c>
      <c r="E82" s="24" t="s">
        <v>46</v>
      </c>
    </row>
    <row r="83" spans="1:16" x14ac:dyDescent="0.25">
      <c r="A83" s="17" t="s">
        <v>50</v>
      </c>
      <c r="E83" s="25" t="s">
        <v>111</v>
      </c>
    </row>
    <row r="84" spans="1:16" x14ac:dyDescent="0.25">
      <c r="A84" s="17" t="s">
        <v>50</v>
      </c>
      <c r="E84" s="25" t="s">
        <v>67</v>
      </c>
    </row>
    <row r="85" spans="1:16" ht="120" x14ac:dyDescent="0.25">
      <c r="A85" s="17" t="s">
        <v>53</v>
      </c>
      <c r="E85" s="19" t="s">
        <v>112</v>
      </c>
    </row>
    <row r="86" spans="1:16" x14ac:dyDescent="0.25">
      <c r="A86" s="14" t="s">
        <v>41</v>
      </c>
      <c r="B86" s="14"/>
      <c r="C86" s="15" t="s">
        <v>113</v>
      </c>
      <c r="D86" s="14"/>
      <c r="E86" s="14" t="s">
        <v>114</v>
      </c>
      <c r="F86" s="14"/>
      <c r="G86" s="14"/>
      <c r="H86" s="14"/>
      <c r="I86" s="16">
        <f>SUMIFS(I87:I111,A87:A111,"P")</f>
        <v>0</v>
      </c>
    </row>
    <row r="87" spans="1:16" ht="30" x14ac:dyDescent="0.25">
      <c r="A87" s="17" t="s">
        <v>44</v>
      </c>
      <c r="B87" s="17">
        <v>16</v>
      </c>
      <c r="C87" s="18" t="s">
        <v>115</v>
      </c>
      <c r="D87" t="s">
        <v>46</v>
      </c>
      <c r="E87" s="19" t="s">
        <v>116</v>
      </c>
      <c r="F87" s="20" t="s">
        <v>66</v>
      </c>
      <c r="G87" s="21">
        <v>3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49</v>
      </c>
      <c r="E88" s="24" t="s">
        <v>46</v>
      </c>
    </row>
    <row r="89" spans="1:16" x14ac:dyDescent="0.25">
      <c r="A89" s="17" t="s">
        <v>50</v>
      </c>
      <c r="E89" s="25" t="s">
        <v>51</v>
      </c>
    </row>
    <row r="90" spans="1:16" x14ac:dyDescent="0.25">
      <c r="A90" s="17" t="s">
        <v>50</v>
      </c>
      <c r="E90" s="25" t="s">
        <v>92</v>
      </c>
    </row>
    <row r="91" spans="1:16" ht="60" x14ac:dyDescent="0.25">
      <c r="A91" s="17" t="s">
        <v>53</v>
      </c>
      <c r="E91" s="19" t="s">
        <v>117</v>
      </c>
    </row>
    <row r="92" spans="1:16" x14ac:dyDescent="0.25">
      <c r="A92" s="17" t="s">
        <v>44</v>
      </c>
      <c r="B92" s="17">
        <v>17</v>
      </c>
      <c r="C92" s="18" t="s">
        <v>118</v>
      </c>
      <c r="D92" t="s">
        <v>46</v>
      </c>
      <c r="E92" s="19" t="s">
        <v>119</v>
      </c>
      <c r="F92" s="20" t="s">
        <v>66</v>
      </c>
      <c r="G92" s="21">
        <v>3</v>
      </c>
      <c r="H92" s="22">
        <v>0</v>
      </c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49</v>
      </c>
      <c r="E93" s="24" t="s">
        <v>46</v>
      </c>
    </row>
    <row r="94" spans="1:16" x14ac:dyDescent="0.25">
      <c r="A94" s="17" t="s">
        <v>50</v>
      </c>
      <c r="E94" s="25" t="s">
        <v>51</v>
      </c>
    </row>
    <row r="95" spans="1:16" x14ac:dyDescent="0.25">
      <c r="A95" s="17" t="s">
        <v>50</v>
      </c>
      <c r="E95" s="25" t="s">
        <v>92</v>
      </c>
    </row>
    <row r="96" spans="1:16" ht="75" x14ac:dyDescent="0.25">
      <c r="A96" s="17" t="s">
        <v>53</v>
      </c>
      <c r="E96" s="19" t="s">
        <v>120</v>
      </c>
    </row>
    <row r="97" spans="1:16" x14ac:dyDescent="0.25">
      <c r="A97" s="17" t="s">
        <v>44</v>
      </c>
      <c r="B97" s="17">
        <v>18</v>
      </c>
      <c r="C97" s="18" t="s">
        <v>121</v>
      </c>
      <c r="D97" t="s">
        <v>46</v>
      </c>
      <c r="E97" s="19" t="s">
        <v>122</v>
      </c>
      <c r="F97" s="20" t="s">
        <v>66</v>
      </c>
      <c r="G97" s="21">
        <v>2</v>
      </c>
      <c r="H97" s="22">
        <v>0</v>
      </c>
      <c r="I97" s="22">
        <f>ROUND(G97*H97,P4)</f>
        <v>0</v>
      </c>
      <c r="O97" s="23">
        <f>I97*0.21</f>
        <v>0</v>
      </c>
      <c r="P97">
        <v>3</v>
      </c>
    </row>
    <row r="98" spans="1:16" x14ac:dyDescent="0.25">
      <c r="A98" s="17" t="s">
        <v>49</v>
      </c>
      <c r="E98" s="24" t="s">
        <v>46</v>
      </c>
    </row>
    <row r="99" spans="1:16" x14ac:dyDescent="0.25">
      <c r="A99" s="17" t="s">
        <v>50</v>
      </c>
      <c r="E99" s="25" t="s">
        <v>51</v>
      </c>
    </row>
    <row r="100" spans="1:16" x14ac:dyDescent="0.25">
      <c r="A100" s="17" t="s">
        <v>50</v>
      </c>
      <c r="E100" s="25" t="s">
        <v>123</v>
      </c>
    </row>
    <row r="101" spans="1:16" ht="75" x14ac:dyDescent="0.25">
      <c r="A101" s="17" t="s">
        <v>53</v>
      </c>
      <c r="E101" s="19" t="s">
        <v>120</v>
      </c>
    </row>
    <row r="102" spans="1:16" x14ac:dyDescent="0.25">
      <c r="A102" s="17" t="s">
        <v>44</v>
      </c>
      <c r="B102" s="17">
        <v>19</v>
      </c>
      <c r="C102" s="18" t="s">
        <v>124</v>
      </c>
      <c r="D102" t="s">
        <v>46</v>
      </c>
      <c r="E102" s="19" t="s">
        <v>125</v>
      </c>
      <c r="F102" s="20" t="s">
        <v>66</v>
      </c>
      <c r="G102" s="21">
        <v>12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x14ac:dyDescent="0.25">
      <c r="A103" s="17" t="s">
        <v>49</v>
      </c>
      <c r="E103" s="24" t="s">
        <v>46</v>
      </c>
    </row>
    <row r="104" spans="1:16" x14ac:dyDescent="0.25">
      <c r="A104" s="17" t="s">
        <v>50</v>
      </c>
      <c r="E104" s="25" t="s">
        <v>51</v>
      </c>
    </row>
    <row r="105" spans="1:16" x14ac:dyDescent="0.25">
      <c r="A105" s="17" t="s">
        <v>50</v>
      </c>
      <c r="E105" s="25" t="s">
        <v>126</v>
      </c>
    </row>
    <row r="106" spans="1:16" ht="75" x14ac:dyDescent="0.25">
      <c r="A106" s="17" t="s">
        <v>53</v>
      </c>
      <c r="E106" s="19" t="s">
        <v>120</v>
      </c>
    </row>
    <row r="107" spans="1:16" ht="30" x14ac:dyDescent="0.25">
      <c r="A107" s="17" t="s">
        <v>44</v>
      </c>
      <c r="B107" s="17">
        <v>20</v>
      </c>
      <c r="C107" s="18" t="s">
        <v>127</v>
      </c>
      <c r="D107" t="s">
        <v>46</v>
      </c>
      <c r="E107" s="19" t="s">
        <v>128</v>
      </c>
      <c r="F107" s="20" t="s">
        <v>48</v>
      </c>
      <c r="G107" s="21">
        <v>20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49</v>
      </c>
      <c r="E108" s="24" t="s">
        <v>46</v>
      </c>
    </row>
    <row r="109" spans="1:16" x14ac:dyDescent="0.25">
      <c r="A109" s="17" t="s">
        <v>50</v>
      </c>
      <c r="E109" s="25" t="s">
        <v>129</v>
      </c>
    </row>
    <row r="110" spans="1:16" x14ac:dyDescent="0.25">
      <c r="A110" s="17" t="s">
        <v>50</v>
      </c>
      <c r="E110" s="25" t="s">
        <v>130</v>
      </c>
    </row>
    <row r="111" spans="1:16" ht="75" x14ac:dyDescent="0.25">
      <c r="A111" s="17" t="s">
        <v>53</v>
      </c>
      <c r="E111" s="19" t="s">
        <v>131</v>
      </c>
    </row>
    <row r="112" spans="1:16" x14ac:dyDescent="0.25">
      <c r="A112" s="14" t="s">
        <v>41</v>
      </c>
      <c r="B112" s="14"/>
      <c r="C112" s="15" t="s">
        <v>132</v>
      </c>
      <c r="D112" s="14"/>
      <c r="E112" s="14" t="s">
        <v>133</v>
      </c>
      <c r="F112" s="14"/>
      <c r="G112" s="14"/>
      <c r="H112" s="14"/>
      <c r="I112" s="16">
        <f>SUMIFS(I113:I327,A113:A327,"P")</f>
        <v>0</v>
      </c>
    </row>
    <row r="113" spans="1:16" x14ac:dyDescent="0.25">
      <c r="A113" s="17" t="s">
        <v>44</v>
      </c>
      <c r="B113" s="17">
        <v>21</v>
      </c>
      <c r="C113" s="18" t="s">
        <v>134</v>
      </c>
      <c r="D113" t="s">
        <v>46</v>
      </c>
      <c r="E113" s="19" t="s">
        <v>135</v>
      </c>
      <c r="F113" s="20" t="s">
        <v>66</v>
      </c>
      <c r="G113" s="21">
        <v>16</v>
      </c>
      <c r="H113" s="22">
        <v>0</v>
      </c>
      <c r="I113" s="22">
        <f>ROUND(G113*H113,P4)</f>
        <v>0</v>
      </c>
      <c r="O113" s="23">
        <f>I113*0.21</f>
        <v>0</v>
      </c>
      <c r="P113">
        <v>3</v>
      </c>
    </row>
    <row r="114" spans="1:16" x14ac:dyDescent="0.25">
      <c r="A114" s="17" t="s">
        <v>49</v>
      </c>
      <c r="E114" s="24" t="s">
        <v>46</v>
      </c>
    </row>
    <row r="115" spans="1:16" x14ac:dyDescent="0.25">
      <c r="A115" s="17" t="s">
        <v>50</v>
      </c>
      <c r="E115" s="25" t="s">
        <v>136</v>
      </c>
    </row>
    <row r="116" spans="1:16" x14ac:dyDescent="0.25">
      <c r="A116" s="17" t="s">
        <v>50</v>
      </c>
      <c r="E116" s="25" t="s">
        <v>137</v>
      </c>
    </row>
    <row r="117" spans="1:16" ht="45" x14ac:dyDescent="0.25">
      <c r="A117" s="17" t="s">
        <v>53</v>
      </c>
      <c r="E117" s="19" t="s">
        <v>138</v>
      </c>
    </row>
    <row r="118" spans="1:16" x14ac:dyDescent="0.25">
      <c r="A118" s="17" t="s">
        <v>44</v>
      </c>
      <c r="B118" s="17">
        <v>22</v>
      </c>
      <c r="C118" s="18" t="s">
        <v>139</v>
      </c>
      <c r="D118" t="s">
        <v>46</v>
      </c>
      <c r="E118" s="19" t="s">
        <v>140</v>
      </c>
      <c r="F118" s="20" t="s">
        <v>66</v>
      </c>
      <c r="G118" s="21">
        <v>40</v>
      </c>
      <c r="H118" s="22">
        <v>0</v>
      </c>
      <c r="I118" s="22">
        <f>ROUND(G118*H118,P4)</f>
        <v>0</v>
      </c>
      <c r="O118" s="23">
        <f>I118*0.21</f>
        <v>0</v>
      </c>
      <c r="P118">
        <v>3</v>
      </c>
    </row>
    <row r="119" spans="1:16" x14ac:dyDescent="0.25">
      <c r="A119" s="17" t="s">
        <v>49</v>
      </c>
      <c r="E119" s="24" t="s">
        <v>46</v>
      </c>
    </row>
    <row r="120" spans="1:16" x14ac:dyDescent="0.25">
      <c r="A120" s="17" t="s">
        <v>50</v>
      </c>
      <c r="E120" s="25" t="s">
        <v>136</v>
      </c>
    </row>
    <row r="121" spans="1:16" x14ac:dyDescent="0.25">
      <c r="A121" s="17" t="s">
        <v>50</v>
      </c>
      <c r="E121" s="25" t="s">
        <v>141</v>
      </c>
    </row>
    <row r="122" spans="1:16" ht="45" x14ac:dyDescent="0.25">
      <c r="A122" s="17" t="s">
        <v>53</v>
      </c>
      <c r="E122" s="19" t="s">
        <v>138</v>
      </c>
    </row>
    <row r="123" spans="1:16" x14ac:dyDescent="0.25">
      <c r="A123" s="17" t="s">
        <v>44</v>
      </c>
      <c r="B123" s="17">
        <v>23</v>
      </c>
      <c r="C123" s="18" t="s">
        <v>142</v>
      </c>
      <c r="D123" t="s">
        <v>46</v>
      </c>
      <c r="E123" s="19" t="s">
        <v>143</v>
      </c>
      <c r="F123" s="20" t="s">
        <v>66</v>
      </c>
      <c r="G123" s="21">
        <v>400</v>
      </c>
      <c r="H123" s="22">
        <v>0</v>
      </c>
      <c r="I123" s="22">
        <f>ROUND(G123*H123,P4)</f>
        <v>0</v>
      </c>
      <c r="O123" s="23">
        <f>I123*0.21</f>
        <v>0</v>
      </c>
      <c r="P123">
        <v>3</v>
      </c>
    </row>
    <row r="124" spans="1:16" x14ac:dyDescent="0.25">
      <c r="A124" s="17" t="s">
        <v>49</v>
      </c>
      <c r="E124" s="24" t="s">
        <v>46</v>
      </c>
    </row>
    <row r="125" spans="1:16" x14ac:dyDescent="0.25">
      <c r="A125" s="17" t="s">
        <v>50</v>
      </c>
      <c r="E125" s="25" t="s">
        <v>136</v>
      </c>
    </row>
    <row r="126" spans="1:16" x14ac:dyDescent="0.25">
      <c r="A126" s="17" t="s">
        <v>50</v>
      </c>
      <c r="E126" s="25" t="s">
        <v>144</v>
      </c>
    </row>
    <row r="127" spans="1:16" ht="75" x14ac:dyDescent="0.25">
      <c r="A127" s="17" t="s">
        <v>53</v>
      </c>
      <c r="E127" s="19" t="s">
        <v>145</v>
      </c>
    </row>
    <row r="128" spans="1:16" x14ac:dyDescent="0.25">
      <c r="A128" s="17" t="s">
        <v>44</v>
      </c>
      <c r="B128" s="17">
        <v>24</v>
      </c>
      <c r="C128" s="18" t="s">
        <v>146</v>
      </c>
      <c r="D128" t="s">
        <v>46</v>
      </c>
      <c r="E128" s="19" t="s">
        <v>147</v>
      </c>
      <c r="F128" s="20" t="s">
        <v>66</v>
      </c>
      <c r="G128" s="21">
        <v>12</v>
      </c>
      <c r="H128" s="22">
        <v>0</v>
      </c>
      <c r="I128" s="22">
        <f>ROUND(G128*H128,P4)</f>
        <v>0</v>
      </c>
      <c r="O128" s="23">
        <f>I128*0.21</f>
        <v>0</v>
      </c>
      <c r="P128">
        <v>3</v>
      </c>
    </row>
    <row r="129" spans="1:16" x14ac:dyDescent="0.25">
      <c r="A129" s="17" t="s">
        <v>49</v>
      </c>
      <c r="E129" s="24" t="s">
        <v>46</v>
      </c>
    </row>
    <row r="130" spans="1:16" x14ac:dyDescent="0.25">
      <c r="A130" s="17" t="s">
        <v>50</v>
      </c>
      <c r="E130" s="25" t="s">
        <v>136</v>
      </c>
    </row>
    <row r="131" spans="1:16" x14ac:dyDescent="0.25">
      <c r="A131" s="17" t="s">
        <v>50</v>
      </c>
      <c r="E131" s="25" t="s">
        <v>126</v>
      </c>
    </row>
    <row r="132" spans="1:16" ht="75" x14ac:dyDescent="0.25">
      <c r="A132" s="17" t="s">
        <v>53</v>
      </c>
      <c r="E132" s="19" t="s">
        <v>145</v>
      </c>
    </row>
    <row r="133" spans="1:16" x14ac:dyDescent="0.25">
      <c r="A133" s="17" t="s">
        <v>44</v>
      </c>
      <c r="B133" s="17">
        <v>25</v>
      </c>
      <c r="C133" s="18" t="s">
        <v>148</v>
      </c>
      <c r="D133" t="s">
        <v>46</v>
      </c>
      <c r="E133" s="19" t="s">
        <v>149</v>
      </c>
      <c r="F133" s="20" t="s">
        <v>66</v>
      </c>
      <c r="G133" s="21">
        <v>14</v>
      </c>
      <c r="H133" s="22">
        <v>0</v>
      </c>
      <c r="I133" s="22">
        <f>ROUND(G133*H133,P4)</f>
        <v>0</v>
      </c>
      <c r="O133" s="23">
        <f>I133*0.21</f>
        <v>0</v>
      </c>
      <c r="P133">
        <v>3</v>
      </c>
    </row>
    <row r="134" spans="1:16" x14ac:dyDescent="0.25">
      <c r="A134" s="17" t="s">
        <v>49</v>
      </c>
      <c r="E134" s="24" t="s">
        <v>46</v>
      </c>
    </row>
    <row r="135" spans="1:16" x14ac:dyDescent="0.25">
      <c r="A135" s="17" t="s">
        <v>50</v>
      </c>
      <c r="E135" s="25" t="s">
        <v>136</v>
      </c>
    </row>
    <row r="136" spans="1:16" x14ac:dyDescent="0.25">
      <c r="A136" s="17" t="s">
        <v>50</v>
      </c>
      <c r="E136" s="25" t="s">
        <v>150</v>
      </c>
    </row>
    <row r="137" spans="1:16" ht="75" x14ac:dyDescent="0.25">
      <c r="A137" s="17" t="s">
        <v>53</v>
      </c>
      <c r="E137" s="19" t="s">
        <v>145</v>
      </c>
    </row>
    <row r="138" spans="1:16" x14ac:dyDescent="0.25">
      <c r="A138" s="17" t="s">
        <v>44</v>
      </c>
      <c r="B138" s="17">
        <v>26</v>
      </c>
      <c r="C138" s="18" t="s">
        <v>151</v>
      </c>
      <c r="D138" t="s">
        <v>46</v>
      </c>
      <c r="E138" s="19" t="s">
        <v>152</v>
      </c>
      <c r="F138" s="20" t="s">
        <v>66</v>
      </c>
      <c r="G138" s="21">
        <v>8</v>
      </c>
      <c r="H138" s="22">
        <v>0</v>
      </c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49</v>
      </c>
      <c r="E139" s="24" t="s">
        <v>46</v>
      </c>
    </row>
    <row r="140" spans="1:16" x14ac:dyDescent="0.25">
      <c r="A140" s="17" t="s">
        <v>50</v>
      </c>
      <c r="E140" s="25" t="s">
        <v>136</v>
      </c>
    </row>
    <row r="141" spans="1:16" x14ac:dyDescent="0.25">
      <c r="A141" s="17" t="s">
        <v>50</v>
      </c>
      <c r="E141" s="25" t="s">
        <v>153</v>
      </c>
    </row>
    <row r="142" spans="1:16" ht="75" x14ac:dyDescent="0.25">
      <c r="A142" s="17" t="s">
        <v>53</v>
      </c>
      <c r="E142" s="19" t="s">
        <v>145</v>
      </c>
    </row>
    <row r="143" spans="1:16" x14ac:dyDescent="0.25">
      <c r="A143" s="17" t="s">
        <v>44</v>
      </c>
      <c r="B143" s="17">
        <v>27</v>
      </c>
      <c r="C143" s="18" t="s">
        <v>154</v>
      </c>
      <c r="D143" t="s">
        <v>46</v>
      </c>
      <c r="E143" s="19" t="s">
        <v>155</v>
      </c>
      <c r="F143" s="20" t="s">
        <v>66</v>
      </c>
      <c r="G143" s="21">
        <v>36</v>
      </c>
      <c r="H143" s="22">
        <v>0</v>
      </c>
      <c r="I143" s="22">
        <f>ROUND(G143*H143,P4)</f>
        <v>0</v>
      </c>
      <c r="O143" s="23">
        <f>I143*0.21</f>
        <v>0</v>
      </c>
      <c r="P143">
        <v>3</v>
      </c>
    </row>
    <row r="144" spans="1:16" x14ac:dyDescent="0.25">
      <c r="A144" s="17" t="s">
        <v>49</v>
      </c>
      <c r="E144" s="24" t="s">
        <v>46</v>
      </c>
    </row>
    <row r="145" spans="1:16" x14ac:dyDescent="0.25">
      <c r="A145" s="17" t="s">
        <v>50</v>
      </c>
      <c r="E145" s="25" t="s">
        <v>136</v>
      </c>
    </row>
    <row r="146" spans="1:16" x14ac:dyDescent="0.25">
      <c r="A146" s="17" t="s">
        <v>50</v>
      </c>
      <c r="E146" s="25" t="s">
        <v>156</v>
      </c>
    </row>
    <row r="147" spans="1:16" ht="75" x14ac:dyDescent="0.25">
      <c r="A147" s="17" t="s">
        <v>53</v>
      </c>
      <c r="E147" s="19" t="s">
        <v>145</v>
      </c>
    </row>
    <row r="148" spans="1:16" x14ac:dyDescent="0.25">
      <c r="A148" s="17" t="s">
        <v>44</v>
      </c>
      <c r="B148" s="17">
        <v>28</v>
      </c>
      <c r="C148" s="18" t="s">
        <v>157</v>
      </c>
      <c r="D148" t="s">
        <v>46</v>
      </c>
      <c r="E148" s="19" t="s">
        <v>158</v>
      </c>
      <c r="F148" s="20" t="s">
        <v>66</v>
      </c>
      <c r="G148" s="21">
        <v>2</v>
      </c>
      <c r="H148" s="22">
        <v>0</v>
      </c>
      <c r="I148" s="22">
        <f>ROUND(G148*H148,P4)</f>
        <v>0</v>
      </c>
      <c r="O148" s="23">
        <f>I148*0.21</f>
        <v>0</v>
      </c>
      <c r="P148">
        <v>3</v>
      </c>
    </row>
    <row r="149" spans="1:16" x14ac:dyDescent="0.25">
      <c r="A149" s="17" t="s">
        <v>49</v>
      </c>
      <c r="E149" s="24" t="s">
        <v>46</v>
      </c>
    </row>
    <row r="150" spans="1:16" x14ac:dyDescent="0.25">
      <c r="A150" s="17" t="s">
        <v>50</v>
      </c>
      <c r="E150" s="25" t="s">
        <v>136</v>
      </c>
    </row>
    <row r="151" spans="1:16" x14ac:dyDescent="0.25">
      <c r="A151" s="17" t="s">
        <v>50</v>
      </c>
      <c r="E151" s="25" t="s">
        <v>123</v>
      </c>
    </row>
    <row r="152" spans="1:16" ht="75" x14ac:dyDescent="0.25">
      <c r="A152" s="17" t="s">
        <v>53</v>
      </c>
      <c r="E152" s="19" t="s">
        <v>145</v>
      </c>
    </row>
    <row r="153" spans="1:16" x14ac:dyDescent="0.25">
      <c r="A153" s="17" t="s">
        <v>44</v>
      </c>
      <c r="B153" s="17">
        <v>29</v>
      </c>
      <c r="C153" s="18" t="s">
        <v>159</v>
      </c>
      <c r="D153" t="s">
        <v>46</v>
      </c>
      <c r="E153" s="19" t="s">
        <v>160</v>
      </c>
      <c r="F153" s="20" t="s">
        <v>66</v>
      </c>
      <c r="G153" s="21">
        <v>4</v>
      </c>
      <c r="H153" s="22">
        <v>0</v>
      </c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49</v>
      </c>
      <c r="E154" s="24" t="s">
        <v>46</v>
      </c>
    </row>
    <row r="155" spans="1:16" x14ac:dyDescent="0.25">
      <c r="A155" s="17" t="s">
        <v>50</v>
      </c>
      <c r="E155" s="25" t="s">
        <v>136</v>
      </c>
    </row>
    <row r="156" spans="1:16" x14ac:dyDescent="0.25">
      <c r="A156" s="17" t="s">
        <v>50</v>
      </c>
      <c r="E156" s="25" t="s">
        <v>161</v>
      </c>
    </row>
    <row r="157" spans="1:16" ht="75" x14ac:dyDescent="0.25">
      <c r="A157" s="17" t="s">
        <v>53</v>
      </c>
      <c r="E157" s="19" t="s">
        <v>145</v>
      </c>
    </row>
    <row r="158" spans="1:16" x14ac:dyDescent="0.25">
      <c r="A158" s="17" t="s">
        <v>44</v>
      </c>
      <c r="B158" s="17">
        <v>30</v>
      </c>
      <c r="C158" s="18" t="s">
        <v>162</v>
      </c>
      <c r="D158" t="s">
        <v>46</v>
      </c>
      <c r="E158" s="19" t="s">
        <v>163</v>
      </c>
      <c r="F158" s="20" t="s">
        <v>100</v>
      </c>
      <c r="G158" s="21">
        <v>190</v>
      </c>
      <c r="H158" s="22">
        <v>0</v>
      </c>
      <c r="I158" s="22">
        <f>ROUND(G158*H158,P4)</f>
        <v>0</v>
      </c>
      <c r="O158" s="23">
        <f>I158*0.21</f>
        <v>0</v>
      </c>
      <c r="P158">
        <v>3</v>
      </c>
    </row>
    <row r="159" spans="1:16" x14ac:dyDescent="0.25">
      <c r="A159" s="17" t="s">
        <v>49</v>
      </c>
      <c r="E159" s="24" t="s">
        <v>46</v>
      </c>
    </row>
    <row r="160" spans="1:16" x14ac:dyDescent="0.25">
      <c r="A160" s="17" t="s">
        <v>50</v>
      </c>
      <c r="E160" s="25" t="s">
        <v>136</v>
      </c>
    </row>
    <row r="161" spans="1:16" x14ac:dyDescent="0.25">
      <c r="A161" s="17" t="s">
        <v>50</v>
      </c>
      <c r="E161" s="25" t="s">
        <v>164</v>
      </c>
    </row>
    <row r="162" spans="1:16" ht="60" x14ac:dyDescent="0.25">
      <c r="A162" s="17" t="s">
        <v>53</v>
      </c>
      <c r="E162" s="19" t="s">
        <v>165</v>
      </c>
    </row>
    <row r="163" spans="1:16" x14ac:dyDescent="0.25">
      <c r="A163" s="17" t="s">
        <v>44</v>
      </c>
      <c r="B163" s="17">
        <v>31</v>
      </c>
      <c r="C163" s="18" t="s">
        <v>166</v>
      </c>
      <c r="D163" t="s">
        <v>46</v>
      </c>
      <c r="E163" s="19" t="s">
        <v>167</v>
      </c>
      <c r="F163" s="20" t="s">
        <v>66</v>
      </c>
      <c r="G163" s="21">
        <v>6</v>
      </c>
      <c r="H163" s="22">
        <v>0</v>
      </c>
      <c r="I163" s="22">
        <f>ROUND(G163*H163,P4)</f>
        <v>0</v>
      </c>
      <c r="O163" s="23">
        <f>I163*0.21</f>
        <v>0</v>
      </c>
      <c r="P163">
        <v>3</v>
      </c>
    </row>
    <row r="164" spans="1:16" x14ac:dyDescent="0.25">
      <c r="A164" s="17" t="s">
        <v>49</v>
      </c>
      <c r="E164" s="24" t="s">
        <v>46</v>
      </c>
    </row>
    <row r="165" spans="1:16" x14ac:dyDescent="0.25">
      <c r="A165" s="17" t="s">
        <v>50</v>
      </c>
      <c r="E165" s="25" t="s">
        <v>136</v>
      </c>
    </row>
    <row r="166" spans="1:16" x14ac:dyDescent="0.25">
      <c r="A166" s="17" t="s">
        <v>50</v>
      </c>
      <c r="E166" s="25" t="s">
        <v>168</v>
      </c>
    </row>
    <row r="167" spans="1:16" ht="90" x14ac:dyDescent="0.25">
      <c r="A167" s="17" t="s">
        <v>53</v>
      </c>
      <c r="E167" s="19" t="s">
        <v>169</v>
      </c>
    </row>
    <row r="168" spans="1:16" x14ac:dyDescent="0.25">
      <c r="A168" s="17" t="s">
        <v>44</v>
      </c>
      <c r="B168" s="17">
        <v>32</v>
      </c>
      <c r="C168" s="18" t="s">
        <v>170</v>
      </c>
      <c r="D168" t="s">
        <v>46</v>
      </c>
      <c r="E168" s="19" t="s">
        <v>171</v>
      </c>
      <c r="F168" s="20" t="s">
        <v>66</v>
      </c>
      <c r="G168" s="21">
        <v>2</v>
      </c>
      <c r="H168" s="22">
        <v>0</v>
      </c>
      <c r="I168" s="22">
        <f>ROUND(G168*H168,P4)</f>
        <v>0</v>
      </c>
      <c r="O168" s="23">
        <f>I168*0.21</f>
        <v>0</v>
      </c>
      <c r="P168">
        <v>3</v>
      </c>
    </row>
    <row r="169" spans="1:16" x14ac:dyDescent="0.25">
      <c r="A169" s="17" t="s">
        <v>49</v>
      </c>
      <c r="E169" s="24" t="s">
        <v>46</v>
      </c>
    </row>
    <row r="170" spans="1:16" x14ac:dyDescent="0.25">
      <c r="A170" s="17" t="s">
        <v>50</v>
      </c>
      <c r="E170" s="25" t="s">
        <v>136</v>
      </c>
    </row>
    <row r="171" spans="1:16" x14ac:dyDescent="0.25">
      <c r="A171" s="17" t="s">
        <v>50</v>
      </c>
      <c r="E171" s="25" t="s">
        <v>123</v>
      </c>
    </row>
    <row r="172" spans="1:16" ht="90" x14ac:dyDescent="0.25">
      <c r="A172" s="17" t="s">
        <v>53</v>
      </c>
      <c r="E172" s="19" t="s">
        <v>169</v>
      </c>
    </row>
    <row r="173" spans="1:16" x14ac:dyDescent="0.25">
      <c r="A173" s="17" t="s">
        <v>44</v>
      </c>
      <c r="B173" s="17">
        <v>33</v>
      </c>
      <c r="C173" s="18" t="s">
        <v>172</v>
      </c>
      <c r="D173" t="s">
        <v>46</v>
      </c>
      <c r="E173" s="19" t="s">
        <v>173</v>
      </c>
      <c r="F173" s="20" t="s">
        <v>100</v>
      </c>
      <c r="G173" s="21">
        <v>3300</v>
      </c>
      <c r="H173" s="22">
        <v>0</v>
      </c>
      <c r="I173" s="22">
        <f>ROUND(G173*H173,P4)</f>
        <v>0</v>
      </c>
      <c r="O173" s="23">
        <f>I173*0.21</f>
        <v>0</v>
      </c>
      <c r="P173">
        <v>3</v>
      </c>
    </row>
    <row r="174" spans="1:16" x14ac:dyDescent="0.25">
      <c r="A174" s="17" t="s">
        <v>49</v>
      </c>
      <c r="E174" s="24" t="s">
        <v>46</v>
      </c>
    </row>
    <row r="175" spans="1:16" x14ac:dyDescent="0.25">
      <c r="A175" s="17" t="s">
        <v>50</v>
      </c>
      <c r="E175" s="25" t="s">
        <v>136</v>
      </c>
    </row>
    <row r="176" spans="1:16" x14ac:dyDescent="0.25">
      <c r="A176" s="17" t="s">
        <v>50</v>
      </c>
      <c r="E176" s="25" t="s">
        <v>174</v>
      </c>
    </row>
    <row r="177" spans="1:16" ht="60" x14ac:dyDescent="0.25">
      <c r="A177" s="17" t="s">
        <v>53</v>
      </c>
      <c r="E177" s="19" t="s">
        <v>175</v>
      </c>
    </row>
    <row r="178" spans="1:16" x14ac:dyDescent="0.25">
      <c r="A178" s="17" t="s">
        <v>44</v>
      </c>
      <c r="B178" s="17">
        <v>34</v>
      </c>
      <c r="C178" s="18" t="s">
        <v>176</v>
      </c>
      <c r="D178" t="s">
        <v>46</v>
      </c>
      <c r="E178" s="19" t="s">
        <v>177</v>
      </c>
      <c r="F178" s="20" t="s">
        <v>100</v>
      </c>
      <c r="G178" s="21">
        <v>2510</v>
      </c>
      <c r="H178" s="22">
        <v>0</v>
      </c>
      <c r="I178" s="22">
        <f>ROUND(G178*H178,P4)</f>
        <v>0</v>
      </c>
      <c r="O178" s="23">
        <f>I178*0.21</f>
        <v>0</v>
      </c>
      <c r="P178">
        <v>3</v>
      </c>
    </row>
    <row r="179" spans="1:16" x14ac:dyDescent="0.25">
      <c r="A179" s="17" t="s">
        <v>49</v>
      </c>
      <c r="E179" s="24" t="s">
        <v>46</v>
      </c>
    </row>
    <row r="180" spans="1:16" x14ac:dyDescent="0.25">
      <c r="A180" s="17" t="s">
        <v>50</v>
      </c>
      <c r="E180" s="25" t="s">
        <v>136</v>
      </c>
    </row>
    <row r="181" spans="1:16" x14ac:dyDescent="0.25">
      <c r="A181" s="17" t="s">
        <v>50</v>
      </c>
      <c r="E181" s="25" t="s">
        <v>178</v>
      </c>
    </row>
    <row r="182" spans="1:16" ht="60" x14ac:dyDescent="0.25">
      <c r="A182" s="17" t="s">
        <v>53</v>
      </c>
      <c r="E182" s="19" t="s">
        <v>175</v>
      </c>
    </row>
    <row r="183" spans="1:16" x14ac:dyDescent="0.25">
      <c r="A183" s="17" t="s">
        <v>44</v>
      </c>
      <c r="B183" s="17">
        <v>35</v>
      </c>
      <c r="C183" s="18" t="s">
        <v>179</v>
      </c>
      <c r="D183" t="s">
        <v>46</v>
      </c>
      <c r="E183" s="19" t="s">
        <v>180</v>
      </c>
      <c r="F183" s="20" t="s">
        <v>100</v>
      </c>
      <c r="G183" s="21">
        <v>2510</v>
      </c>
      <c r="H183" s="22">
        <v>0</v>
      </c>
      <c r="I183" s="22">
        <f>ROUND(G183*H183,P4)</f>
        <v>0</v>
      </c>
      <c r="O183" s="23">
        <f>I183*0.21</f>
        <v>0</v>
      </c>
      <c r="P183">
        <v>3</v>
      </c>
    </row>
    <row r="184" spans="1:16" x14ac:dyDescent="0.25">
      <c r="A184" s="17" t="s">
        <v>49</v>
      </c>
      <c r="E184" s="24" t="s">
        <v>46</v>
      </c>
    </row>
    <row r="185" spans="1:16" x14ac:dyDescent="0.25">
      <c r="A185" s="17" t="s">
        <v>50</v>
      </c>
      <c r="E185" s="25" t="s">
        <v>136</v>
      </c>
    </row>
    <row r="186" spans="1:16" x14ac:dyDescent="0.25">
      <c r="A186" s="17" t="s">
        <v>50</v>
      </c>
      <c r="E186" s="25" t="s">
        <v>178</v>
      </c>
    </row>
    <row r="187" spans="1:16" ht="60" x14ac:dyDescent="0.25">
      <c r="A187" s="17" t="s">
        <v>53</v>
      </c>
      <c r="E187" s="19" t="s">
        <v>181</v>
      </c>
    </row>
    <row r="188" spans="1:16" x14ac:dyDescent="0.25">
      <c r="A188" s="17" t="s">
        <v>44</v>
      </c>
      <c r="B188" s="17">
        <v>36</v>
      </c>
      <c r="C188" s="18" t="s">
        <v>182</v>
      </c>
      <c r="D188" t="s">
        <v>46</v>
      </c>
      <c r="E188" s="19" t="s">
        <v>183</v>
      </c>
      <c r="F188" s="20" t="s">
        <v>66</v>
      </c>
      <c r="G188" s="21">
        <v>8</v>
      </c>
      <c r="H188" s="22">
        <v>0</v>
      </c>
      <c r="I188" s="22">
        <f>ROUND(G188*H188,P4)</f>
        <v>0</v>
      </c>
      <c r="O188" s="23">
        <f>I188*0.21</f>
        <v>0</v>
      </c>
      <c r="P188">
        <v>3</v>
      </c>
    </row>
    <row r="189" spans="1:16" x14ac:dyDescent="0.25">
      <c r="A189" s="17" t="s">
        <v>49</v>
      </c>
      <c r="E189" s="24" t="s">
        <v>46</v>
      </c>
    </row>
    <row r="190" spans="1:16" x14ac:dyDescent="0.25">
      <c r="A190" s="17" t="s">
        <v>50</v>
      </c>
      <c r="E190" s="25" t="s">
        <v>136</v>
      </c>
    </row>
    <row r="191" spans="1:16" x14ac:dyDescent="0.25">
      <c r="A191" s="17" t="s">
        <v>50</v>
      </c>
      <c r="E191" s="25" t="s">
        <v>153</v>
      </c>
    </row>
    <row r="192" spans="1:16" ht="60" x14ac:dyDescent="0.25">
      <c r="A192" s="17" t="s">
        <v>53</v>
      </c>
      <c r="E192" s="19" t="s">
        <v>184</v>
      </c>
    </row>
    <row r="193" spans="1:16" x14ac:dyDescent="0.25">
      <c r="A193" s="17" t="s">
        <v>44</v>
      </c>
      <c r="B193" s="17">
        <v>37</v>
      </c>
      <c r="C193" s="18" t="s">
        <v>185</v>
      </c>
      <c r="D193" t="s">
        <v>46</v>
      </c>
      <c r="E193" s="19" t="s">
        <v>186</v>
      </c>
      <c r="F193" s="20" t="s">
        <v>66</v>
      </c>
      <c r="G193" s="21">
        <v>4</v>
      </c>
      <c r="H193" s="22">
        <v>0</v>
      </c>
      <c r="I193" s="22">
        <f>ROUND(G193*H193,P4)</f>
        <v>0</v>
      </c>
      <c r="O193" s="23">
        <f>I193*0.21</f>
        <v>0</v>
      </c>
      <c r="P193">
        <v>3</v>
      </c>
    </row>
    <row r="194" spans="1:16" x14ac:dyDescent="0.25">
      <c r="A194" s="17" t="s">
        <v>49</v>
      </c>
      <c r="E194" s="24" t="s">
        <v>46</v>
      </c>
    </row>
    <row r="195" spans="1:16" x14ac:dyDescent="0.25">
      <c r="A195" s="17" t="s">
        <v>50</v>
      </c>
      <c r="E195" s="25" t="s">
        <v>136</v>
      </c>
    </row>
    <row r="196" spans="1:16" x14ac:dyDescent="0.25">
      <c r="A196" s="17" t="s">
        <v>50</v>
      </c>
      <c r="E196" s="25" t="s">
        <v>161</v>
      </c>
    </row>
    <row r="197" spans="1:16" ht="60" x14ac:dyDescent="0.25">
      <c r="A197" s="17" t="s">
        <v>53</v>
      </c>
      <c r="E197" s="19" t="s">
        <v>184</v>
      </c>
    </row>
    <row r="198" spans="1:16" x14ac:dyDescent="0.25">
      <c r="A198" s="17" t="s">
        <v>44</v>
      </c>
      <c r="B198" s="17">
        <v>38</v>
      </c>
      <c r="C198" s="18" t="s">
        <v>187</v>
      </c>
      <c r="D198" t="s">
        <v>46</v>
      </c>
      <c r="E198" s="19" t="s">
        <v>188</v>
      </c>
      <c r="F198" s="20" t="s">
        <v>66</v>
      </c>
      <c r="G198" s="21">
        <v>6</v>
      </c>
      <c r="H198" s="22">
        <v>0</v>
      </c>
      <c r="I198" s="22">
        <f>ROUND(G198*H198,P4)</f>
        <v>0</v>
      </c>
      <c r="O198" s="23">
        <f>I198*0.21</f>
        <v>0</v>
      </c>
      <c r="P198">
        <v>3</v>
      </c>
    </row>
    <row r="199" spans="1:16" x14ac:dyDescent="0.25">
      <c r="A199" s="17" t="s">
        <v>49</v>
      </c>
      <c r="E199" s="24" t="s">
        <v>46</v>
      </c>
    </row>
    <row r="200" spans="1:16" x14ac:dyDescent="0.25">
      <c r="A200" s="17" t="s">
        <v>50</v>
      </c>
      <c r="E200" s="25" t="s">
        <v>136</v>
      </c>
    </row>
    <row r="201" spans="1:16" x14ac:dyDescent="0.25">
      <c r="A201" s="17" t="s">
        <v>50</v>
      </c>
      <c r="E201" s="25" t="s">
        <v>168</v>
      </c>
    </row>
    <row r="202" spans="1:16" ht="60" x14ac:dyDescent="0.25">
      <c r="A202" s="17" t="s">
        <v>53</v>
      </c>
      <c r="E202" s="19" t="s">
        <v>184</v>
      </c>
    </row>
    <row r="203" spans="1:16" x14ac:dyDescent="0.25">
      <c r="A203" s="17" t="s">
        <v>44</v>
      </c>
      <c r="B203" s="17">
        <v>39</v>
      </c>
      <c r="C203" s="18" t="s">
        <v>189</v>
      </c>
      <c r="D203" t="s">
        <v>46</v>
      </c>
      <c r="E203" s="19" t="s">
        <v>190</v>
      </c>
      <c r="F203" s="20" t="s">
        <v>66</v>
      </c>
      <c r="G203" s="21">
        <v>6</v>
      </c>
      <c r="H203" s="22">
        <v>0</v>
      </c>
      <c r="I203" s="22">
        <f>ROUND(G203*H203,P4)</f>
        <v>0</v>
      </c>
      <c r="O203" s="23">
        <f>I203*0.21</f>
        <v>0</v>
      </c>
      <c r="P203">
        <v>3</v>
      </c>
    </row>
    <row r="204" spans="1:16" x14ac:dyDescent="0.25">
      <c r="A204" s="17" t="s">
        <v>49</v>
      </c>
      <c r="E204" s="24" t="s">
        <v>46</v>
      </c>
    </row>
    <row r="205" spans="1:16" x14ac:dyDescent="0.25">
      <c r="A205" s="17" t="s">
        <v>50</v>
      </c>
      <c r="E205" s="25" t="s">
        <v>136</v>
      </c>
    </row>
    <row r="206" spans="1:16" x14ac:dyDescent="0.25">
      <c r="A206" s="17" t="s">
        <v>50</v>
      </c>
      <c r="E206" s="25" t="s">
        <v>168</v>
      </c>
    </row>
    <row r="207" spans="1:16" ht="60" x14ac:dyDescent="0.25">
      <c r="A207" s="17" t="s">
        <v>53</v>
      </c>
      <c r="E207" s="19" t="s">
        <v>184</v>
      </c>
    </row>
    <row r="208" spans="1:16" x14ac:dyDescent="0.25">
      <c r="A208" s="17" t="s">
        <v>44</v>
      </c>
      <c r="B208" s="17">
        <v>40</v>
      </c>
      <c r="C208" s="18" t="s">
        <v>191</v>
      </c>
      <c r="D208" t="s">
        <v>46</v>
      </c>
      <c r="E208" s="19" t="s">
        <v>192</v>
      </c>
      <c r="F208" s="20" t="s">
        <v>66</v>
      </c>
      <c r="G208" s="21">
        <v>6</v>
      </c>
      <c r="H208" s="22">
        <v>0</v>
      </c>
      <c r="I208" s="22">
        <f>ROUND(G208*H208,P4)</f>
        <v>0</v>
      </c>
      <c r="O208" s="23">
        <f>I208*0.21</f>
        <v>0</v>
      </c>
      <c r="P208">
        <v>3</v>
      </c>
    </row>
    <row r="209" spans="1:16" x14ac:dyDescent="0.25">
      <c r="A209" s="17" t="s">
        <v>49</v>
      </c>
      <c r="E209" s="24" t="s">
        <v>46</v>
      </c>
    </row>
    <row r="210" spans="1:16" x14ac:dyDescent="0.25">
      <c r="A210" s="17" t="s">
        <v>50</v>
      </c>
      <c r="E210" s="25" t="s">
        <v>136</v>
      </c>
    </row>
    <row r="211" spans="1:16" x14ac:dyDescent="0.25">
      <c r="A211" s="17" t="s">
        <v>50</v>
      </c>
      <c r="E211" s="25" t="s">
        <v>168</v>
      </c>
    </row>
    <row r="212" spans="1:16" ht="90" x14ac:dyDescent="0.25">
      <c r="A212" s="17" t="s">
        <v>53</v>
      </c>
      <c r="E212" s="19" t="s">
        <v>169</v>
      </c>
    </row>
    <row r="213" spans="1:16" x14ac:dyDescent="0.25">
      <c r="A213" s="17" t="s">
        <v>44</v>
      </c>
      <c r="B213" s="17">
        <v>41</v>
      </c>
      <c r="C213" s="18" t="s">
        <v>193</v>
      </c>
      <c r="D213" t="s">
        <v>46</v>
      </c>
      <c r="E213" s="19" t="s">
        <v>194</v>
      </c>
      <c r="F213" s="20" t="s">
        <v>66</v>
      </c>
      <c r="G213" s="21">
        <v>6</v>
      </c>
      <c r="H213" s="22">
        <v>0</v>
      </c>
      <c r="I213" s="22">
        <f>ROUND(G213*H213,P4)</f>
        <v>0</v>
      </c>
      <c r="O213" s="23">
        <f>I213*0.21</f>
        <v>0</v>
      </c>
      <c r="P213">
        <v>3</v>
      </c>
    </row>
    <row r="214" spans="1:16" x14ac:dyDescent="0.25">
      <c r="A214" s="17" t="s">
        <v>49</v>
      </c>
      <c r="E214" s="24" t="s">
        <v>46</v>
      </c>
    </row>
    <row r="215" spans="1:16" x14ac:dyDescent="0.25">
      <c r="A215" s="17" t="s">
        <v>50</v>
      </c>
      <c r="E215" s="25" t="s">
        <v>136</v>
      </c>
    </row>
    <row r="216" spans="1:16" x14ac:dyDescent="0.25">
      <c r="A216" s="17" t="s">
        <v>50</v>
      </c>
      <c r="E216" s="25" t="s">
        <v>168</v>
      </c>
    </row>
    <row r="217" spans="1:16" ht="90" x14ac:dyDescent="0.25">
      <c r="A217" s="17" t="s">
        <v>53</v>
      </c>
      <c r="E217" s="19" t="s">
        <v>169</v>
      </c>
    </row>
    <row r="218" spans="1:16" x14ac:dyDescent="0.25">
      <c r="A218" s="17" t="s">
        <v>44</v>
      </c>
      <c r="B218" s="17">
        <v>42</v>
      </c>
      <c r="C218" s="18" t="s">
        <v>195</v>
      </c>
      <c r="D218" t="s">
        <v>46</v>
      </c>
      <c r="E218" s="19" t="s">
        <v>196</v>
      </c>
      <c r="F218" s="20" t="s">
        <v>66</v>
      </c>
      <c r="G218" s="21">
        <v>2</v>
      </c>
      <c r="H218" s="22">
        <v>0</v>
      </c>
      <c r="I218" s="22">
        <f>ROUND(G218*H218,P4)</f>
        <v>0</v>
      </c>
      <c r="O218" s="23">
        <f>I218*0.21</f>
        <v>0</v>
      </c>
      <c r="P218">
        <v>3</v>
      </c>
    </row>
    <row r="219" spans="1:16" x14ac:dyDescent="0.25">
      <c r="A219" s="17" t="s">
        <v>49</v>
      </c>
      <c r="E219" s="24" t="s">
        <v>46</v>
      </c>
    </row>
    <row r="220" spans="1:16" x14ac:dyDescent="0.25">
      <c r="A220" s="17" t="s">
        <v>50</v>
      </c>
      <c r="E220" s="25" t="s">
        <v>136</v>
      </c>
    </row>
    <row r="221" spans="1:16" x14ac:dyDescent="0.25">
      <c r="A221" s="17" t="s">
        <v>50</v>
      </c>
      <c r="E221" s="25" t="s">
        <v>123</v>
      </c>
    </row>
    <row r="222" spans="1:16" ht="90" x14ac:dyDescent="0.25">
      <c r="A222" s="17" t="s">
        <v>53</v>
      </c>
      <c r="E222" s="19" t="s">
        <v>169</v>
      </c>
    </row>
    <row r="223" spans="1:16" x14ac:dyDescent="0.25">
      <c r="A223" s="17" t="s">
        <v>44</v>
      </c>
      <c r="B223" s="17">
        <v>43</v>
      </c>
      <c r="C223" s="18" t="s">
        <v>197</v>
      </c>
      <c r="D223" t="s">
        <v>46</v>
      </c>
      <c r="E223" s="19" t="s">
        <v>198</v>
      </c>
      <c r="F223" s="20" t="s">
        <v>100</v>
      </c>
      <c r="G223" s="21">
        <v>600</v>
      </c>
      <c r="H223" s="22">
        <v>0</v>
      </c>
      <c r="I223" s="22">
        <f>ROUND(G223*H223,P4)</f>
        <v>0</v>
      </c>
      <c r="O223" s="23">
        <f>I223*0.21</f>
        <v>0</v>
      </c>
      <c r="P223">
        <v>3</v>
      </c>
    </row>
    <row r="224" spans="1:16" x14ac:dyDescent="0.25">
      <c r="A224" s="17" t="s">
        <v>49</v>
      </c>
      <c r="E224" s="24" t="s">
        <v>46</v>
      </c>
    </row>
    <row r="225" spans="1:16" x14ac:dyDescent="0.25">
      <c r="A225" s="17" t="s">
        <v>50</v>
      </c>
      <c r="E225" s="25" t="s">
        <v>136</v>
      </c>
    </row>
    <row r="226" spans="1:16" x14ac:dyDescent="0.25">
      <c r="A226" s="17" t="s">
        <v>50</v>
      </c>
      <c r="E226" s="25" t="s">
        <v>199</v>
      </c>
    </row>
    <row r="227" spans="1:16" ht="90" x14ac:dyDescent="0.25">
      <c r="A227" s="17" t="s">
        <v>53</v>
      </c>
      <c r="E227" s="19" t="s">
        <v>200</v>
      </c>
    </row>
    <row r="228" spans="1:16" x14ac:dyDescent="0.25">
      <c r="A228" s="17" t="s">
        <v>44</v>
      </c>
      <c r="B228" s="17">
        <v>44</v>
      </c>
      <c r="C228" s="18" t="s">
        <v>201</v>
      </c>
      <c r="D228" t="s">
        <v>46</v>
      </c>
      <c r="E228" s="19" t="s">
        <v>202</v>
      </c>
      <c r="F228" s="20" t="s">
        <v>66</v>
      </c>
      <c r="G228" s="21">
        <v>14</v>
      </c>
      <c r="H228" s="22">
        <v>0</v>
      </c>
      <c r="I228" s="22">
        <f>ROUND(G228*H228,P4)</f>
        <v>0</v>
      </c>
      <c r="O228" s="23">
        <f>I228*0.21</f>
        <v>0</v>
      </c>
      <c r="P228">
        <v>3</v>
      </c>
    </row>
    <row r="229" spans="1:16" x14ac:dyDescent="0.25">
      <c r="A229" s="17" t="s">
        <v>49</v>
      </c>
      <c r="E229" s="24" t="s">
        <v>46</v>
      </c>
    </row>
    <row r="230" spans="1:16" x14ac:dyDescent="0.25">
      <c r="A230" s="17" t="s">
        <v>50</v>
      </c>
      <c r="E230" s="25" t="s">
        <v>136</v>
      </c>
    </row>
    <row r="231" spans="1:16" x14ac:dyDescent="0.25">
      <c r="A231" s="17" t="s">
        <v>50</v>
      </c>
      <c r="E231" s="25" t="s">
        <v>150</v>
      </c>
    </row>
    <row r="232" spans="1:16" ht="90" x14ac:dyDescent="0.25">
      <c r="A232" s="17" t="s">
        <v>53</v>
      </c>
      <c r="E232" s="19" t="s">
        <v>169</v>
      </c>
    </row>
    <row r="233" spans="1:16" x14ac:dyDescent="0.25">
      <c r="A233" s="17" t="s">
        <v>44</v>
      </c>
      <c r="B233" s="17">
        <v>45</v>
      </c>
      <c r="C233" s="18" t="s">
        <v>203</v>
      </c>
      <c r="D233" t="s">
        <v>46</v>
      </c>
      <c r="E233" s="19" t="s">
        <v>204</v>
      </c>
      <c r="F233" s="20" t="s">
        <v>66</v>
      </c>
      <c r="G233" s="21">
        <v>14</v>
      </c>
      <c r="H233" s="22">
        <v>0</v>
      </c>
      <c r="I233" s="22">
        <f>ROUND(G233*H233,P4)</f>
        <v>0</v>
      </c>
      <c r="O233" s="23">
        <f>I233*0.21</f>
        <v>0</v>
      </c>
      <c r="P233">
        <v>3</v>
      </c>
    </row>
    <row r="234" spans="1:16" x14ac:dyDescent="0.25">
      <c r="A234" s="17" t="s">
        <v>49</v>
      </c>
      <c r="E234" s="24" t="s">
        <v>46</v>
      </c>
    </row>
    <row r="235" spans="1:16" x14ac:dyDescent="0.25">
      <c r="A235" s="17" t="s">
        <v>50</v>
      </c>
      <c r="E235" s="25" t="s">
        <v>136</v>
      </c>
    </row>
    <row r="236" spans="1:16" x14ac:dyDescent="0.25">
      <c r="A236" s="17" t="s">
        <v>50</v>
      </c>
      <c r="E236" s="25" t="s">
        <v>150</v>
      </c>
    </row>
    <row r="237" spans="1:16" ht="90" x14ac:dyDescent="0.25">
      <c r="A237" s="17" t="s">
        <v>53</v>
      </c>
      <c r="E237" s="19" t="s">
        <v>169</v>
      </c>
    </row>
    <row r="238" spans="1:16" x14ac:dyDescent="0.25">
      <c r="A238" s="17" t="s">
        <v>44</v>
      </c>
      <c r="B238" s="17">
        <v>46</v>
      </c>
      <c r="C238" s="18" t="s">
        <v>205</v>
      </c>
      <c r="D238" t="s">
        <v>46</v>
      </c>
      <c r="E238" s="19" t="s">
        <v>206</v>
      </c>
      <c r="F238" s="20" t="s">
        <v>66</v>
      </c>
      <c r="G238" s="21">
        <v>14</v>
      </c>
      <c r="H238" s="22">
        <v>0</v>
      </c>
      <c r="I238" s="22">
        <f>ROUND(G238*H238,P4)</f>
        <v>0</v>
      </c>
      <c r="O238" s="23">
        <f>I238*0.21</f>
        <v>0</v>
      </c>
      <c r="P238">
        <v>3</v>
      </c>
    </row>
    <row r="239" spans="1:16" x14ac:dyDescent="0.25">
      <c r="A239" s="17" t="s">
        <v>49</v>
      </c>
      <c r="E239" s="24" t="s">
        <v>46</v>
      </c>
    </row>
    <row r="240" spans="1:16" x14ac:dyDescent="0.25">
      <c r="A240" s="17" t="s">
        <v>50</v>
      </c>
      <c r="E240" s="25" t="s">
        <v>136</v>
      </c>
    </row>
    <row r="241" spans="1:16" x14ac:dyDescent="0.25">
      <c r="A241" s="17" t="s">
        <v>50</v>
      </c>
      <c r="E241" s="25" t="s">
        <v>150</v>
      </c>
    </row>
    <row r="242" spans="1:16" ht="90" x14ac:dyDescent="0.25">
      <c r="A242" s="17" t="s">
        <v>53</v>
      </c>
      <c r="E242" s="19" t="s">
        <v>169</v>
      </c>
    </row>
    <row r="243" spans="1:16" x14ac:dyDescent="0.25">
      <c r="A243" s="17" t="s">
        <v>44</v>
      </c>
      <c r="B243" s="17">
        <v>47</v>
      </c>
      <c r="C243" s="18" t="s">
        <v>207</v>
      </c>
      <c r="D243" t="s">
        <v>46</v>
      </c>
      <c r="E243" s="19" t="s">
        <v>208</v>
      </c>
      <c r="F243" s="20" t="s">
        <v>66</v>
      </c>
      <c r="G243" s="21">
        <v>7</v>
      </c>
      <c r="H243" s="22">
        <v>0</v>
      </c>
      <c r="I243" s="22">
        <f>ROUND(G243*H243,P4)</f>
        <v>0</v>
      </c>
      <c r="O243" s="23">
        <f>I243*0.21</f>
        <v>0</v>
      </c>
      <c r="P243">
        <v>3</v>
      </c>
    </row>
    <row r="244" spans="1:16" x14ac:dyDescent="0.25">
      <c r="A244" s="17" t="s">
        <v>49</v>
      </c>
      <c r="E244" s="24" t="s">
        <v>46</v>
      </c>
    </row>
    <row r="245" spans="1:16" x14ac:dyDescent="0.25">
      <c r="A245" s="17" t="s">
        <v>50</v>
      </c>
      <c r="E245" s="25" t="s">
        <v>136</v>
      </c>
    </row>
    <row r="246" spans="1:16" x14ac:dyDescent="0.25">
      <c r="A246" s="17" t="s">
        <v>50</v>
      </c>
      <c r="E246" s="25" t="s">
        <v>209</v>
      </c>
    </row>
    <row r="247" spans="1:16" ht="90" x14ac:dyDescent="0.25">
      <c r="A247" s="17" t="s">
        <v>53</v>
      </c>
      <c r="E247" s="19" t="s">
        <v>169</v>
      </c>
    </row>
    <row r="248" spans="1:16" ht="30" x14ac:dyDescent="0.25">
      <c r="A248" s="17" t="s">
        <v>44</v>
      </c>
      <c r="B248" s="17">
        <v>48</v>
      </c>
      <c r="C248" s="18" t="s">
        <v>210</v>
      </c>
      <c r="D248" t="s">
        <v>46</v>
      </c>
      <c r="E248" s="19" t="s">
        <v>211</v>
      </c>
      <c r="F248" s="20" t="s">
        <v>66</v>
      </c>
      <c r="G248" s="21">
        <v>8</v>
      </c>
      <c r="H248" s="22">
        <v>0</v>
      </c>
      <c r="I248" s="22">
        <f>ROUND(G248*H248,P4)</f>
        <v>0</v>
      </c>
      <c r="O248" s="23">
        <f>I248*0.21</f>
        <v>0</v>
      </c>
      <c r="P248">
        <v>3</v>
      </c>
    </row>
    <row r="249" spans="1:16" x14ac:dyDescent="0.25">
      <c r="A249" s="17" t="s">
        <v>49</v>
      </c>
      <c r="E249" s="24" t="s">
        <v>46</v>
      </c>
    </row>
    <row r="250" spans="1:16" x14ac:dyDescent="0.25">
      <c r="A250" s="17" t="s">
        <v>50</v>
      </c>
      <c r="E250" s="25" t="s">
        <v>136</v>
      </c>
    </row>
    <row r="251" spans="1:16" x14ac:dyDescent="0.25">
      <c r="A251" s="17" t="s">
        <v>50</v>
      </c>
      <c r="E251" s="25" t="s">
        <v>153</v>
      </c>
    </row>
    <row r="252" spans="1:16" ht="90" x14ac:dyDescent="0.25">
      <c r="A252" s="17" t="s">
        <v>53</v>
      </c>
      <c r="E252" s="19" t="s">
        <v>169</v>
      </c>
    </row>
    <row r="253" spans="1:16" ht="30" x14ac:dyDescent="0.25">
      <c r="A253" s="17" t="s">
        <v>44</v>
      </c>
      <c r="B253" s="17">
        <v>49</v>
      </c>
      <c r="C253" s="18" t="s">
        <v>212</v>
      </c>
      <c r="D253" t="s">
        <v>46</v>
      </c>
      <c r="E253" s="19" t="s">
        <v>213</v>
      </c>
      <c r="F253" s="20" t="s">
        <v>66</v>
      </c>
      <c r="G253" s="21">
        <v>8</v>
      </c>
      <c r="H253" s="22">
        <v>0</v>
      </c>
      <c r="I253" s="22">
        <f>ROUND(G253*H253,P4)</f>
        <v>0</v>
      </c>
      <c r="O253" s="23">
        <f>I253*0.21</f>
        <v>0</v>
      </c>
      <c r="P253">
        <v>3</v>
      </c>
    </row>
    <row r="254" spans="1:16" x14ac:dyDescent="0.25">
      <c r="A254" s="17" t="s">
        <v>49</v>
      </c>
      <c r="E254" s="24" t="s">
        <v>46</v>
      </c>
    </row>
    <row r="255" spans="1:16" x14ac:dyDescent="0.25">
      <c r="A255" s="17" t="s">
        <v>50</v>
      </c>
      <c r="E255" s="25" t="s">
        <v>136</v>
      </c>
    </row>
    <row r="256" spans="1:16" x14ac:dyDescent="0.25">
      <c r="A256" s="17" t="s">
        <v>50</v>
      </c>
      <c r="E256" s="25" t="s">
        <v>153</v>
      </c>
    </row>
    <row r="257" spans="1:16" ht="90" x14ac:dyDescent="0.25">
      <c r="A257" s="17" t="s">
        <v>53</v>
      </c>
      <c r="E257" s="19" t="s">
        <v>169</v>
      </c>
    </row>
    <row r="258" spans="1:16" x14ac:dyDescent="0.25">
      <c r="A258" s="17" t="s">
        <v>44</v>
      </c>
      <c r="B258" s="17">
        <v>50</v>
      </c>
      <c r="C258" s="18" t="s">
        <v>214</v>
      </c>
      <c r="D258" t="s">
        <v>46</v>
      </c>
      <c r="E258" s="19" t="s">
        <v>215</v>
      </c>
      <c r="F258" s="20" t="s">
        <v>66</v>
      </c>
      <c r="G258" s="21">
        <v>22</v>
      </c>
      <c r="H258" s="22">
        <v>0</v>
      </c>
      <c r="I258" s="22">
        <f>ROUND(G258*H258,P4)</f>
        <v>0</v>
      </c>
      <c r="O258" s="23">
        <f>I258*0.21</f>
        <v>0</v>
      </c>
      <c r="P258">
        <v>3</v>
      </c>
    </row>
    <row r="259" spans="1:16" x14ac:dyDescent="0.25">
      <c r="A259" s="17" t="s">
        <v>49</v>
      </c>
      <c r="E259" s="24" t="s">
        <v>46</v>
      </c>
    </row>
    <row r="260" spans="1:16" x14ac:dyDescent="0.25">
      <c r="A260" s="17" t="s">
        <v>50</v>
      </c>
      <c r="E260" s="25" t="s">
        <v>136</v>
      </c>
    </row>
    <row r="261" spans="1:16" x14ac:dyDescent="0.25">
      <c r="A261" s="17" t="s">
        <v>50</v>
      </c>
      <c r="E261" s="25" t="s">
        <v>216</v>
      </c>
    </row>
    <row r="262" spans="1:16" ht="90" x14ac:dyDescent="0.25">
      <c r="A262" s="17" t="s">
        <v>53</v>
      </c>
      <c r="E262" s="19" t="s">
        <v>169</v>
      </c>
    </row>
    <row r="263" spans="1:16" x14ac:dyDescent="0.25">
      <c r="A263" s="17" t="s">
        <v>44</v>
      </c>
      <c r="B263" s="17">
        <v>51</v>
      </c>
      <c r="C263" s="18" t="s">
        <v>217</v>
      </c>
      <c r="D263" t="s">
        <v>46</v>
      </c>
      <c r="E263" s="19" t="s">
        <v>218</v>
      </c>
      <c r="F263" s="20" t="s">
        <v>66</v>
      </c>
      <c r="G263" s="21">
        <v>6</v>
      </c>
      <c r="H263" s="22">
        <v>0</v>
      </c>
      <c r="I263" s="22">
        <f>ROUND(G263*H263,P4)</f>
        <v>0</v>
      </c>
      <c r="O263" s="23">
        <f>I263*0.21</f>
        <v>0</v>
      </c>
      <c r="P263">
        <v>3</v>
      </c>
    </row>
    <row r="264" spans="1:16" x14ac:dyDescent="0.25">
      <c r="A264" s="17" t="s">
        <v>49</v>
      </c>
      <c r="E264" s="24" t="s">
        <v>46</v>
      </c>
    </row>
    <row r="265" spans="1:16" x14ac:dyDescent="0.25">
      <c r="A265" s="17" t="s">
        <v>50</v>
      </c>
      <c r="E265" s="25" t="s">
        <v>136</v>
      </c>
    </row>
    <row r="266" spans="1:16" x14ac:dyDescent="0.25">
      <c r="A266" s="17" t="s">
        <v>50</v>
      </c>
      <c r="E266" s="25" t="s">
        <v>168</v>
      </c>
    </row>
    <row r="267" spans="1:16" ht="90" x14ac:dyDescent="0.25">
      <c r="A267" s="17" t="s">
        <v>53</v>
      </c>
      <c r="E267" s="19" t="s">
        <v>169</v>
      </c>
    </row>
    <row r="268" spans="1:16" x14ac:dyDescent="0.25">
      <c r="A268" s="17" t="s">
        <v>44</v>
      </c>
      <c r="B268" s="17">
        <v>52</v>
      </c>
      <c r="C268" s="18" t="s">
        <v>219</v>
      </c>
      <c r="D268" t="s">
        <v>46</v>
      </c>
      <c r="E268" s="19" t="s">
        <v>220</v>
      </c>
      <c r="F268" s="20" t="s">
        <v>100</v>
      </c>
      <c r="G268" s="21">
        <v>40</v>
      </c>
      <c r="H268" s="22">
        <v>0</v>
      </c>
      <c r="I268" s="22">
        <f>ROUND(G268*H268,P4)</f>
        <v>0</v>
      </c>
      <c r="O268" s="23">
        <f>I268*0.21</f>
        <v>0</v>
      </c>
      <c r="P268">
        <v>3</v>
      </c>
    </row>
    <row r="269" spans="1:16" x14ac:dyDescent="0.25">
      <c r="A269" s="17" t="s">
        <v>49</v>
      </c>
      <c r="E269" s="24" t="s">
        <v>46</v>
      </c>
    </row>
    <row r="270" spans="1:16" x14ac:dyDescent="0.25">
      <c r="A270" s="17" t="s">
        <v>50</v>
      </c>
      <c r="E270" s="25" t="s">
        <v>136</v>
      </c>
    </row>
    <row r="271" spans="1:16" x14ac:dyDescent="0.25">
      <c r="A271" s="17" t="s">
        <v>50</v>
      </c>
      <c r="E271" s="25" t="s">
        <v>141</v>
      </c>
    </row>
    <row r="272" spans="1:16" ht="90" x14ac:dyDescent="0.25">
      <c r="A272" s="17" t="s">
        <v>53</v>
      </c>
      <c r="E272" s="19" t="s">
        <v>200</v>
      </c>
    </row>
    <row r="273" spans="1:16" x14ac:dyDescent="0.25">
      <c r="A273" s="17" t="s">
        <v>44</v>
      </c>
      <c r="B273" s="17">
        <v>53</v>
      </c>
      <c r="C273" s="18" t="s">
        <v>221</v>
      </c>
      <c r="D273" t="s">
        <v>46</v>
      </c>
      <c r="E273" s="19" t="s">
        <v>222</v>
      </c>
      <c r="F273" s="20" t="s">
        <v>100</v>
      </c>
      <c r="G273" s="21">
        <v>70</v>
      </c>
      <c r="H273" s="22">
        <v>0</v>
      </c>
      <c r="I273" s="22">
        <f>ROUND(G273*H273,P4)</f>
        <v>0</v>
      </c>
      <c r="O273" s="23">
        <f>I273*0.21</f>
        <v>0</v>
      </c>
      <c r="P273">
        <v>3</v>
      </c>
    </row>
    <row r="274" spans="1:16" x14ac:dyDescent="0.25">
      <c r="A274" s="17" t="s">
        <v>49</v>
      </c>
      <c r="E274" s="24" t="s">
        <v>46</v>
      </c>
    </row>
    <row r="275" spans="1:16" x14ac:dyDescent="0.25">
      <c r="A275" s="17" t="s">
        <v>50</v>
      </c>
      <c r="E275" s="25" t="s">
        <v>136</v>
      </c>
    </row>
    <row r="276" spans="1:16" x14ac:dyDescent="0.25">
      <c r="A276" s="17" t="s">
        <v>50</v>
      </c>
      <c r="E276" s="25" t="s">
        <v>223</v>
      </c>
    </row>
    <row r="277" spans="1:16" ht="90" x14ac:dyDescent="0.25">
      <c r="A277" s="17" t="s">
        <v>53</v>
      </c>
      <c r="E277" s="19" t="s">
        <v>200</v>
      </c>
    </row>
    <row r="278" spans="1:16" x14ac:dyDescent="0.25">
      <c r="A278" s="17" t="s">
        <v>44</v>
      </c>
      <c r="B278" s="17">
        <v>54</v>
      </c>
      <c r="C278" s="18" t="s">
        <v>224</v>
      </c>
      <c r="D278" t="s">
        <v>46</v>
      </c>
      <c r="E278" s="19" t="s">
        <v>225</v>
      </c>
      <c r="F278" s="20" t="s">
        <v>66</v>
      </c>
      <c r="G278" s="21">
        <v>112</v>
      </c>
      <c r="H278" s="22">
        <v>0</v>
      </c>
      <c r="I278" s="22">
        <f>ROUND(G278*H278,P4)</f>
        <v>0</v>
      </c>
      <c r="O278" s="23">
        <f>I278*0.21</f>
        <v>0</v>
      </c>
      <c r="P278">
        <v>3</v>
      </c>
    </row>
    <row r="279" spans="1:16" x14ac:dyDescent="0.25">
      <c r="A279" s="17" t="s">
        <v>49</v>
      </c>
      <c r="E279" s="24" t="s">
        <v>46</v>
      </c>
    </row>
    <row r="280" spans="1:16" x14ac:dyDescent="0.25">
      <c r="A280" s="17" t="s">
        <v>50</v>
      </c>
      <c r="E280" s="25" t="s">
        <v>136</v>
      </c>
    </row>
    <row r="281" spans="1:16" x14ac:dyDescent="0.25">
      <c r="A281" s="17" t="s">
        <v>50</v>
      </c>
      <c r="E281" s="25" t="s">
        <v>226</v>
      </c>
    </row>
    <row r="282" spans="1:16" ht="90" x14ac:dyDescent="0.25">
      <c r="A282" s="17" t="s">
        <v>53</v>
      </c>
      <c r="E282" s="19" t="s">
        <v>169</v>
      </c>
    </row>
    <row r="283" spans="1:16" x14ac:dyDescent="0.25">
      <c r="A283" s="17" t="s">
        <v>44</v>
      </c>
      <c r="B283" s="17">
        <v>55</v>
      </c>
      <c r="C283" s="18" t="s">
        <v>227</v>
      </c>
      <c r="D283" t="s">
        <v>46</v>
      </c>
      <c r="E283" s="19" t="s">
        <v>228</v>
      </c>
      <c r="F283" s="20" t="s">
        <v>66</v>
      </c>
      <c r="G283" s="21">
        <v>4</v>
      </c>
      <c r="H283" s="22">
        <v>0</v>
      </c>
      <c r="I283" s="22">
        <f>ROUND(G283*H283,P4)</f>
        <v>0</v>
      </c>
      <c r="O283" s="23">
        <f>I283*0.21</f>
        <v>0</v>
      </c>
      <c r="P283">
        <v>3</v>
      </c>
    </row>
    <row r="284" spans="1:16" x14ac:dyDescent="0.25">
      <c r="A284" s="17" t="s">
        <v>49</v>
      </c>
      <c r="E284" s="24" t="s">
        <v>46</v>
      </c>
    </row>
    <row r="285" spans="1:16" x14ac:dyDescent="0.25">
      <c r="A285" s="17" t="s">
        <v>50</v>
      </c>
      <c r="E285" s="25" t="s">
        <v>136</v>
      </c>
    </row>
    <row r="286" spans="1:16" x14ac:dyDescent="0.25">
      <c r="A286" s="17" t="s">
        <v>50</v>
      </c>
      <c r="E286" s="25" t="s">
        <v>161</v>
      </c>
    </row>
    <row r="287" spans="1:16" ht="90" x14ac:dyDescent="0.25">
      <c r="A287" s="17" t="s">
        <v>53</v>
      </c>
      <c r="E287" s="19" t="s">
        <v>169</v>
      </c>
    </row>
    <row r="288" spans="1:16" x14ac:dyDescent="0.25">
      <c r="A288" s="17" t="s">
        <v>44</v>
      </c>
      <c r="B288" s="17">
        <v>56</v>
      </c>
      <c r="C288" s="18" t="s">
        <v>229</v>
      </c>
      <c r="D288" t="s">
        <v>46</v>
      </c>
      <c r="E288" s="19" t="s">
        <v>230</v>
      </c>
      <c r="F288" s="20" t="s">
        <v>66</v>
      </c>
      <c r="G288" s="21">
        <v>10</v>
      </c>
      <c r="H288" s="22">
        <v>0</v>
      </c>
      <c r="I288" s="22">
        <f>ROUND(G288*H288,P4)</f>
        <v>0</v>
      </c>
      <c r="O288" s="23">
        <f>I288*0.21</f>
        <v>0</v>
      </c>
      <c r="P288">
        <v>3</v>
      </c>
    </row>
    <row r="289" spans="1:16" x14ac:dyDescent="0.25">
      <c r="A289" s="17" t="s">
        <v>49</v>
      </c>
      <c r="E289" s="24" t="s">
        <v>46</v>
      </c>
    </row>
    <row r="290" spans="1:16" x14ac:dyDescent="0.25">
      <c r="A290" s="17" t="s">
        <v>50</v>
      </c>
      <c r="E290" s="25" t="s">
        <v>136</v>
      </c>
    </row>
    <row r="291" spans="1:16" x14ac:dyDescent="0.25">
      <c r="A291" s="17" t="s">
        <v>50</v>
      </c>
      <c r="E291" s="25" t="s">
        <v>231</v>
      </c>
    </row>
    <row r="292" spans="1:16" ht="90" x14ac:dyDescent="0.25">
      <c r="A292" s="17" t="s">
        <v>53</v>
      </c>
      <c r="E292" s="19" t="s">
        <v>169</v>
      </c>
    </row>
    <row r="293" spans="1:16" x14ac:dyDescent="0.25">
      <c r="A293" s="17" t="s">
        <v>44</v>
      </c>
      <c r="B293" s="17">
        <v>57</v>
      </c>
      <c r="C293" s="18" t="s">
        <v>232</v>
      </c>
      <c r="D293" t="s">
        <v>46</v>
      </c>
      <c r="E293" s="19" t="s">
        <v>233</v>
      </c>
      <c r="F293" s="20" t="s">
        <v>66</v>
      </c>
      <c r="G293" s="21">
        <v>10</v>
      </c>
      <c r="H293" s="22">
        <v>0</v>
      </c>
      <c r="I293" s="22">
        <f>ROUND(G293*H293,P4)</f>
        <v>0</v>
      </c>
      <c r="O293" s="23">
        <f>I293*0.21</f>
        <v>0</v>
      </c>
      <c r="P293">
        <v>3</v>
      </c>
    </row>
    <row r="294" spans="1:16" x14ac:dyDescent="0.25">
      <c r="A294" s="17" t="s">
        <v>49</v>
      </c>
      <c r="E294" s="24" t="s">
        <v>46</v>
      </c>
    </row>
    <row r="295" spans="1:16" x14ac:dyDescent="0.25">
      <c r="A295" s="17" t="s">
        <v>50</v>
      </c>
      <c r="E295" s="25" t="s">
        <v>136</v>
      </c>
    </row>
    <row r="296" spans="1:16" x14ac:dyDescent="0.25">
      <c r="A296" s="17" t="s">
        <v>50</v>
      </c>
      <c r="E296" s="25" t="s">
        <v>231</v>
      </c>
    </row>
    <row r="297" spans="1:16" ht="90" x14ac:dyDescent="0.25">
      <c r="A297" s="17" t="s">
        <v>53</v>
      </c>
      <c r="E297" s="19" t="s">
        <v>169</v>
      </c>
    </row>
    <row r="298" spans="1:16" x14ac:dyDescent="0.25">
      <c r="A298" s="17" t="s">
        <v>44</v>
      </c>
      <c r="B298" s="17">
        <v>58</v>
      </c>
      <c r="C298" s="18" t="s">
        <v>234</v>
      </c>
      <c r="D298" t="s">
        <v>46</v>
      </c>
      <c r="E298" s="19" t="s">
        <v>235</v>
      </c>
      <c r="F298" s="20" t="s">
        <v>66</v>
      </c>
      <c r="G298" s="21">
        <v>10</v>
      </c>
      <c r="H298" s="22">
        <v>0</v>
      </c>
      <c r="I298" s="22">
        <f>ROUND(G298*H298,P4)</f>
        <v>0</v>
      </c>
      <c r="O298" s="23">
        <f>I298*0.21</f>
        <v>0</v>
      </c>
      <c r="P298">
        <v>3</v>
      </c>
    </row>
    <row r="299" spans="1:16" x14ac:dyDescent="0.25">
      <c r="A299" s="17" t="s">
        <v>49</v>
      </c>
      <c r="E299" s="24" t="s">
        <v>46</v>
      </c>
    </row>
    <row r="300" spans="1:16" x14ac:dyDescent="0.25">
      <c r="A300" s="17" t="s">
        <v>50</v>
      </c>
      <c r="E300" s="25" t="s">
        <v>136</v>
      </c>
    </row>
    <row r="301" spans="1:16" x14ac:dyDescent="0.25">
      <c r="A301" s="17" t="s">
        <v>50</v>
      </c>
      <c r="E301" s="25" t="s">
        <v>231</v>
      </c>
    </row>
    <row r="302" spans="1:16" ht="90" x14ac:dyDescent="0.25">
      <c r="A302" s="17" t="s">
        <v>53</v>
      </c>
      <c r="E302" s="19" t="s">
        <v>169</v>
      </c>
    </row>
    <row r="303" spans="1:16" x14ac:dyDescent="0.25">
      <c r="A303" s="17" t="s">
        <v>44</v>
      </c>
      <c r="B303" s="17">
        <v>59</v>
      </c>
      <c r="C303" s="18" t="s">
        <v>236</v>
      </c>
      <c r="D303" t="s">
        <v>46</v>
      </c>
      <c r="E303" s="19" t="s">
        <v>237</v>
      </c>
      <c r="F303" s="20" t="s">
        <v>66</v>
      </c>
      <c r="G303" s="21">
        <v>12</v>
      </c>
      <c r="H303" s="22">
        <v>0</v>
      </c>
      <c r="I303" s="22">
        <f>ROUND(G303*H303,P4)</f>
        <v>0</v>
      </c>
      <c r="O303" s="23">
        <f>I303*0.21</f>
        <v>0</v>
      </c>
      <c r="P303">
        <v>3</v>
      </c>
    </row>
    <row r="304" spans="1:16" x14ac:dyDescent="0.25">
      <c r="A304" s="17" t="s">
        <v>49</v>
      </c>
      <c r="E304" s="24" t="s">
        <v>46</v>
      </c>
    </row>
    <row r="305" spans="1:16" x14ac:dyDescent="0.25">
      <c r="A305" s="17" t="s">
        <v>50</v>
      </c>
      <c r="E305" s="25" t="s">
        <v>136</v>
      </c>
    </row>
    <row r="306" spans="1:16" x14ac:dyDescent="0.25">
      <c r="A306" s="17" t="s">
        <v>50</v>
      </c>
      <c r="E306" s="25" t="s">
        <v>126</v>
      </c>
    </row>
    <row r="307" spans="1:16" ht="90" x14ac:dyDescent="0.25">
      <c r="A307" s="17" t="s">
        <v>53</v>
      </c>
      <c r="E307" s="19" t="s">
        <v>169</v>
      </c>
    </row>
    <row r="308" spans="1:16" x14ac:dyDescent="0.25">
      <c r="A308" s="17" t="s">
        <v>44</v>
      </c>
      <c r="B308" s="17">
        <v>60</v>
      </c>
      <c r="C308" s="18" t="s">
        <v>238</v>
      </c>
      <c r="D308" t="s">
        <v>46</v>
      </c>
      <c r="E308" s="19" t="s">
        <v>239</v>
      </c>
      <c r="F308" s="20" t="s">
        <v>66</v>
      </c>
      <c r="G308" s="21">
        <v>14</v>
      </c>
      <c r="H308" s="22">
        <v>0</v>
      </c>
      <c r="I308" s="22">
        <f>ROUND(G308*H308,P4)</f>
        <v>0</v>
      </c>
      <c r="O308" s="23">
        <f>I308*0.21</f>
        <v>0</v>
      </c>
      <c r="P308">
        <v>3</v>
      </c>
    </row>
    <row r="309" spans="1:16" x14ac:dyDescent="0.25">
      <c r="A309" s="17" t="s">
        <v>49</v>
      </c>
      <c r="E309" s="24" t="s">
        <v>46</v>
      </c>
    </row>
    <row r="310" spans="1:16" x14ac:dyDescent="0.25">
      <c r="A310" s="17" t="s">
        <v>50</v>
      </c>
      <c r="E310" s="25" t="s">
        <v>136</v>
      </c>
    </row>
    <row r="311" spans="1:16" x14ac:dyDescent="0.25">
      <c r="A311" s="17" t="s">
        <v>50</v>
      </c>
      <c r="E311" s="25" t="s">
        <v>150</v>
      </c>
    </row>
    <row r="312" spans="1:16" ht="90" x14ac:dyDescent="0.25">
      <c r="A312" s="17" t="s">
        <v>53</v>
      </c>
      <c r="E312" s="19" t="s">
        <v>169</v>
      </c>
    </row>
    <row r="313" spans="1:16" x14ac:dyDescent="0.25">
      <c r="A313" s="17" t="s">
        <v>44</v>
      </c>
      <c r="B313" s="17">
        <v>61</v>
      </c>
      <c r="C313" s="18" t="s">
        <v>240</v>
      </c>
      <c r="D313" t="s">
        <v>46</v>
      </c>
      <c r="E313" s="19" t="s">
        <v>241</v>
      </c>
      <c r="F313" s="20" t="s">
        <v>66</v>
      </c>
      <c r="G313" s="21">
        <v>36</v>
      </c>
      <c r="H313" s="22">
        <v>0</v>
      </c>
      <c r="I313" s="22">
        <f>ROUND(G313*H313,P4)</f>
        <v>0</v>
      </c>
      <c r="O313" s="23">
        <f>I313*0.21</f>
        <v>0</v>
      </c>
      <c r="P313">
        <v>3</v>
      </c>
    </row>
    <row r="314" spans="1:16" x14ac:dyDescent="0.25">
      <c r="A314" s="17" t="s">
        <v>49</v>
      </c>
      <c r="E314" s="24" t="s">
        <v>46</v>
      </c>
    </row>
    <row r="315" spans="1:16" x14ac:dyDescent="0.25">
      <c r="A315" s="17" t="s">
        <v>50</v>
      </c>
      <c r="E315" s="25" t="s">
        <v>136</v>
      </c>
    </row>
    <row r="316" spans="1:16" x14ac:dyDescent="0.25">
      <c r="A316" s="17" t="s">
        <v>50</v>
      </c>
      <c r="E316" s="25" t="s">
        <v>156</v>
      </c>
    </row>
    <row r="317" spans="1:16" ht="90" x14ac:dyDescent="0.25">
      <c r="A317" s="17" t="s">
        <v>53</v>
      </c>
      <c r="E317" s="19" t="s">
        <v>169</v>
      </c>
    </row>
    <row r="318" spans="1:16" ht="30" x14ac:dyDescent="0.25">
      <c r="A318" s="17" t="s">
        <v>44</v>
      </c>
      <c r="B318" s="17">
        <v>62</v>
      </c>
      <c r="C318" s="18" t="s">
        <v>242</v>
      </c>
      <c r="D318" t="s">
        <v>46</v>
      </c>
      <c r="E318" s="19" t="s">
        <v>243</v>
      </c>
      <c r="F318" s="20" t="s">
        <v>66</v>
      </c>
      <c r="G318" s="21">
        <v>24</v>
      </c>
      <c r="H318" s="22">
        <v>0</v>
      </c>
      <c r="I318" s="22">
        <f>ROUND(G318*H318,P4)</f>
        <v>0</v>
      </c>
      <c r="O318" s="23">
        <f>I318*0.21</f>
        <v>0</v>
      </c>
      <c r="P318">
        <v>3</v>
      </c>
    </row>
    <row r="319" spans="1:16" x14ac:dyDescent="0.25">
      <c r="A319" s="17" t="s">
        <v>49</v>
      </c>
      <c r="E319" s="24" t="s">
        <v>46</v>
      </c>
    </row>
    <row r="320" spans="1:16" x14ac:dyDescent="0.25">
      <c r="A320" s="17" t="s">
        <v>50</v>
      </c>
      <c r="E320" s="25" t="s">
        <v>136</v>
      </c>
    </row>
    <row r="321" spans="1:16" x14ac:dyDescent="0.25">
      <c r="A321" s="17" t="s">
        <v>50</v>
      </c>
      <c r="E321" s="25" t="s">
        <v>244</v>
      </c>
    </row>
    <row r="322" spans="1:16" ht="45" x14ac:dyDescent="0.25">
      <c r="A322" s="17" t="s">
        <v>53</v>
      </c>
      <c r="E322" s="19" t="s">
        <v>245</v>
      </c>
    </row>
    <row r="323" spans="1:16" ht="30" x14ac:dyDescent="0.25">
      <c r="A323" s="17" t="s">
        <v>44</v>
      </c>
      <c r="B323" s="17">
        <v>63</v>
      </c>
      <c r="C323" s="18" t="s">
        <v>246</v>
      </c>
      <c r="D323" t="s">
        <v>46</v>
      </c>
      <c r="E323" s="19" t="s">
        <v>247</v>
      </c>
      <c r="F323" s="20" t="s">
        <v>48</v>
      </c>
      <c r="G323" s="21">
        <v>382</v>
      </c>
      <c r="H323" s="22">
        <v>0</v>
      </c>
      <c r="I323" s="22">
        <f>ROUND(G323*H323,P4)</f>
        <v>0</v>
      </c>
      <c r="O323" s="23">
        <f>I323*0.21</f>
        <v>0</v>
      </c>
      <c r="P323">
        <v>3</v>
      </c>
    </row>
    <row r="324" spans="1:16" x14ac:dyDescent="0.25">
      <c r="A324" s="17" t="s">
        <v>49</v>
      </c>
      <c r="E324" s="24" t="s">
        <v>46</v>
      </c>
    </row>
    <row r="325" spans="1:16" x14ac:dyDescent="0.25">
      <c r="A325" s="17" t="s">
        <v>50</v>
      </c>
      <c r="E325" s="25" t="s">
        <v>136</v>
      </c>
    </row>
    <row r="326" spans="1:16" x14ac:dyDescent="0.25">
      <c r="A326" s="17" t="s">
        <v>50</v>
      </c>
      <c r="E326" s="25" t="s">
        <v>248</v>
      </c>
    </row>
    <row r="327" spans="1:16" ht="60" x14ac:dyDescent="0.25">
      <c r="A327" s="17" t="s">
        <v>53</v>
      </c>
      <c r="E327" s="19" t="s">
        <v>249</v>
      </c>
    </row>
    <row r="328" spans="1:16" x14ac:dyDescent="0.25">
      <c r="A328" s="14" t="s">
        <v>41</v>
      </c>
      <c r="B328" s="14"/>
      <c r="C328" s="15" t="s">
        <v>250</v>
      </c>
      <c r="D328" s="14"/>
      <c r="E328" s="14" t="s">
        <v>251</v>
      </c>
      <c r="F328" s="14"/>
      <c r="G328" s="14"/>
      <c r="H328" s="14"/>
      <c r="I328" s="16">
        <f>SUMIFS(I329:I333,A329:A333,"P")</f>
        <v>0</v>
      </c>
    </row>
    <row r="329" spans="1:16" x14ac:dyDescent="0.25">
      <c r="A329" s="17" t="s">
        <v>44</v>
      </c>
      <c r="B329" s="17">
        <v>64</v>
      </c>
      <c r="C329" s="18" t="s">
        <v>252</v>
      </c>
      <c r="D329" t="s">
        <v>46</v>
      </c>
      <c r="E329" s="19" t="s">
        <v>253</v>
      </c>
      <c r="F329" s="20" t="s">
        <v>66</v>
      </c>
      <c r="G329" s="21">
        <v>10</v>
      </c>
      <c r="H329" s="22">
        <v>0</v>
      </c>
      <c r="I329" s="22">
        <f>ROUND(G329*H329,P4)</f>
        <v>0</v>
      </c>
      <c r="O329" s="23">
        <f>I329*0.21</f>
        <v>0</v>
      </c>
      <c r="P329">
        <v>3</v>
      </c>
    </row>
    <row r="330" spans="1:16" x14ac:dyDescent="0.25">
      <c r="A330" s="17" t="s">
        <v>49</v>
      </c>
      <c r="E330" s="24" t="s">
        <v>46</v>
      </c>
    </row>
    <row r="331" spans="1:16" x14ac:dyDescent="0.25">
      <c r="A331" s="17" t="s">
        <v>50</v>
      </c>
      <c r="E331" s="25" t="s">
        <v>136</v>
      </c>
    </row>
    <row r="332" spans="1:16" x14ac:dyDescent="0.25">
      <c r="A332" s="17" t="s">
        <v>50</v>
      </c>
      <c r="E332" s="25" t="s">
        <v>231</v>
      </c>
    </row>
    <row r="333" spans="1:16" ht="60" x14ac:dyDescent="0.25">
      <c r="A333" s="17" t="s">
        <v>53</v>
      </c>
      <c r="E333" s="19" t="s">
        <v>254</v>
      </c>
    </row>
    <row r="334" spans="1:16" x14ac:dyDescent="0.25">
      <c r="A334" s="14" t="s">
        <v>41</v>
      </c>
      <c r="B334" s="14"/>
      <c r="C334" s="15" t="s">
        <v>255</v>
      </c>
      <c r="D334" s="14"/>
      <c r="E334" s="14" t="s">
        <v>256</v>
      </c>
      <c r="F334" s="14"/>
      <c r="G334" s="14"/>
      <c r="H334" s="14"/>
      <c r="I334" s="16">
        <f>SUMIFS(I335:I484,A335:A484,"P")</f>
        <v>0</v>
      </c>
    </row>
    <row r="335" spans="1:16" ht="30" x14ac:dyDescent="0.25">
      <c r="A335" s="17" t="s">
        <v>44</v>
      </c>
      <c r="B335" s="17">
        <v>65</v>
      </c>
      <c r="C335" s="18" t="s">
        <v>257</v>
      </c>
      <c r="D335" t="s">
        <v>46</v>
      </c>
      <c r="E335" s="19" t="s">
        <v>258</v>
      </c>
      <c r="F335" s="20" t="s">
        <v>48</v>
      </c>
      <c r="G335" s="21">
        <v>84</v>
      </c>
      <c r="H335" s="22">
        <v>0</v>
      </c>
      <c r="I335" s="22">
        <f>ROUND(G335*H335,P4)</f>
        <v>0</v>
      </c>
      <c r="O335" s="23">
        <f>I335*0.21</f>
        <v>0</v>
      </c>
      <c r="P335">
        <v>3</v>
      </c>
    </row>
    <row r="336" spans="1:16" x14ac:dyDescent="0.25">
      <c r="A336" s="17" t="s">
        <v>49</v>
      </c>
      <c r="E336" s="24" t="s">
        <v>46</v>
      </c>
    </row>
    <row r="337" spans="1:16" x14ac:dyDescent="0.25">
      <c r="A337" s="17" t="s">
        <v>50</v>
      </c>
      <c r="E337" s="25" t="s">
        <v>259</v>
      </c>
    </row>
    <row r="338" spans="1:16" x14ac:dyDescent="0.25">
      <c r="A338" s="17" t="s">
        <v>50</v>
      </c>
      <c r="E338" s="25" t="s">
        <v>260</v>
      </c>
    </row>
    <row r="339" spans="1:16" ht="60" x14ac:dyDescent="0.25">
      <c r="A339" s="17" t="s">
        <v>53</v>
      </c>
      <c r="E339" s="19" t="s">
        <v>261</v>
      </c>
    </row>
    <row r="340" spans="1:16" x14ac:dyDescent="0.25">
      <c r="A340" s="17" t="s">
        <v>44</v>
      </c>
      <c r="B340" s="17">
        <v>66</v>
      </c>
      <c r="C340" s="18" t="s">
        <v>262</v>
      </c>
      <c r="D340" t="s">
        <v>46</v>
      </c>
      <c r="E340" s="19" t="s">
        <v>263</v>
      </c>
      <c r="F340" s="20" t="s">
        <v>57</v>
      </c>
      <c r="G340" s="21">
        <v>60</v>
      </c>
      <c r="H340" s="22">
        <v>0</v>
      </c>
      <c r="I340" s="22">
        <f>ROUND(G340*H340,P4)</f>
        <v>0</v>
      </c>
      <c r="O340" s="23">
        <f>I340*0.21</f>
        <v>0</v>
      </c>
      <c r="P340">
        <v>3</v>
      </c>
    </row>
    <row r="341" spans="1:16" x14ac:dyDescent="0.25">
      <c r="A341" s="17" t="s">
        <v>49</v>
      </c>
      <c r="E341" s="24" t="s">
        <v>46</v>
      </c>
    </row>
    <row r="342" spans="1:16" x14ac:dyDescent="0.25">
      <c r="A342" s="17" t="s">
        <v>50</v>
      </c>
      <c r="E342" s="25" t="s">
        <v>259</v>
      </c>
    </row>
    <row r="343" spans="1:16" x14ac:dyDescent="0.25">
      <c r="A343" s="17" t="s">
        <v>50</v>
      </c>
      <c r="E343" s="25" t="s">
        <v>264</v>
      </c>
    </row>
    <row r="344" spans="1:16" ht="105" x14ac:dyDescent="0.25">
      <c r="A344" s="17" t="s">
        <v>53</v>
      </c>
      <c r="E344" s="19" t="s">
        <v>265</v>
      </c>
    </row>
    <row r="345" spans="1:16" x14ac:dyDescent="0.25">
      <c r="A345" s="17" t="s">
        <v>44</v>
      </c>
      <c r="B345" s="17">
        <v>67</v>
      </c>
      <c r="C345" s="18" t="s">
        <v>266</v>
      </c>
      <c r="D345" t="s">
        <v>46</v>
      </c>
      <c r="E345" s="19" t="s">
        <v>267</v>
      </c>
      <c r="F345" s="20" t="s">
        <v>66</v>
      </c>
      <c r="G345" s="21">
        <v>4</v>
      </c>
      <c r="H345" s="22">
        <v>0</v>
      </c>
      <c r="I345" s="22">
        <f>ROUND(G345*H345,P4)</f>
        <v>0</v>
      </c>
      <c r="O345" s="23">
        <f>I345*0.21</f>
        <v>0</v>
      </c>
      <c r="P345">
        <v>3</v>
      </c>
    </row>
    <row r="346" spans="1:16" x14ac:dyDescent="0.25">
      <c r="A346" s="17" t="s">
        <v>49</v>
      </c>
      <c r="E346" s="24" t="s">
        <v>46</v>
      </c>
    </row>
    <row r="347" spans="1:16" x14ac:dyDescent="0.25">
      <c r="A347" s="17" t="s">
        <v>50</v>
      </c>
      <c r="E347" s="25" t="s">
        <v>259</v>
      </c>
    </row>
    <row r="348" spans="1:16" x14ac:dyDescent="0.25">
      <c r="A348" s="17" t="s">
        <v>50</v>
      </c>
      <c r="E348" s="25" t="s">
        <v>161</v>
      </c>
    </row>
    <row r="349" spans="1:16" ht="75" x14ac:dyDescent="0.25">
      <c r="A349" s="17" t="s">
        <v>53</v>
      </c>
      <c r="E349" s="19" t="s">
        <v>268</v>
      </c>
    </row>
    <row r="350" spans="1:16" x14ac:dyDescent="0.25">
      <c r="A350" s="17" t="s">
        <v>44</v>
      </c>
      <c r="B350" s="17">
        <v>68</v>
      </c>
      <c r="C350" s="18" t="s">
        <v>269</v>
      </c>
      <c r="D350" t="s">
        <v>46</v>
      </c>
      <c r="E350" s="19" t="s">
        <v>270</v>
      </c>
      <c r="F350" s="20" t="s">
        <v>66</v>
      </c>
      <c r="G350" s="21">
        <v>2</v>
      </c>
      <c r="H350" s="22">
        <v>0</v>
      </c>
      <c r="I350" s="22">
        <f>ROUND(G350*H350,P4)</f>
        <v>0</v>
      </c>
      <c r="O350" s="23">
        <f>I350*0.21</f>
        <v>0</v>
      </c>
      <c r="P350">
        <v>3</v>
      </c>
    </row>
    <row r="351" spans="1:16" x14ac:dyDescent="0.25">
      <c r="A351" s="17" t="s">
        <v>49</v>
      </c>
      <c r="E351" s="24" t="s">
        <v>46</v>
      </c>
    </row>
    <row r="352" spans="1:16" x14ac:dyDescent="0.25">
      <c r="A352" s="17" t="s">
        <v>50</v>
      </c>
      <c r="E352" s="25" t="s">
        <v>259</v>
      </c>
    </row>
    <row r="353" spans="1:16" x14ac:dyDescent="0.25">
      <c r="A353" s="17" t="s">
        <v>50</v>
      </c>
      <c r="E353" s="25" t="s">
        <v>123</v>
      </c>
    </row>
    <row r="354" spans="1:16" ht="90" x14ac:dyDescent="0.25">
      <c r="A354" s="17" t="s">
        <v>53</v>
      </c>
      <c r="E354" s="19" t="s">
        <v>271</v>
      </c>
    </row>
    <row r="355" spans="1:16" x14ac:dyDescent="0.25">
      <c r="A355" s="17" t="s">
        <v>44</v>
      </c>
      <c r="B355" s="17">
        <v>69</v>
      </c>
      <c r="C355" s="18" t="s">
        <v>272</v>
      </c>
      <c r="D355" t="s">
        <v>46</v>
      </c>
      <c r="E355" s="19" t="s">
        <v>273</v>
      </c>
      <c r="F355" s="20" t="s">
        <v>66</v>
      </c>
      <c r="G355" s="21">
        <v>4</v>
      </c>
      <c r="H355" s="22">
        <v>0</v>
      </c>
      <c r="I355" s="22">
        <f>ROUND(G355*H355,P4)</f>
        <v>0</v>
      </c>
      <c r="O355" s="23">
        <f>I355*0.21</f>
        <v>0</v>
      </c>
      <c r="P355">
        <v>3</v>
      </c>
    </row>
    <row r="356" spans="1:16" x14ac:dyDescent="0.25">
      <c r="A356" s="17" t="s">
        <v>49</v>
      </c>
      <c r="E356" s="24" t="s">
        <v>46</v>
      </c>
    </row>
    <row r="357" spans="1:16" x14ac:dyDescent="0.25">
      <c r="A357" s="17" t="s">
        <v>50</v>
      </c>
      <c r="E357" s="25" t="s">
        <v>259</v>
      </c>
    </row>
    <row r="358" spans="1:16" x14ac:dyDescent="0.25">
      <c r="A358" s="17" t="s">
        <v>50</v>
      </c>
      <c r="E358" s="25" t="s">
        <v>161</v>
      </c>
    </row>
    <row r="359" spans="1:16" ht="90" x14ac:dyDescent="0.25">
      <c r="A359" s="17" t="s">
        <v>53</v>
      </c>
      <c r="E359" s="19" t="s">
        <v>271</v>
      </c>
    </row>
    <row r="360" spans="1:16" x14ac:dyDescent="0.25">
      <c r="A360" s="17" t="s">
        <v>44</v>
      </c>
      <c r="B360" s="17">
        <v>70</v>
      </c>
      <c r="C360" s="18" t="s">
        <v>274</v>
      </c>
      <c r="D360" t="s">
        <v>46</v>
      </c>
      <c r="E360" s="19" t="s">
        <v>275</v>
      </c>
      <c r="F360" s="20" t="s">
        <v>66</v>
      </c>
      <c r="G360" s="21">
        <v>16</v>
      </c>
      <c r="H360" s="22">
        <v>0</v>
      </c>
      <c r="I360" s="22">
        <f>ROUND(G360*H360,P4)</f>
        <v>0</v>
      </c>
      <c r="O360" s="23">
        <f>I360*0.21</f>
        <v>0</v>
      </c>
      <c r="P360">
        <v>3</v>
      </c>
    </row>
    <row r="361" spans="1:16" x14ac:dyDescent="0.25">
      <c r="A361" s="17" t="s">
        <v>49</v>
      </c>
      <c r="E361" s="24" t="s">
        <v>46</v>
      </c>
    </row>
    <row r="362" spans="1:16" x14ac:dyDescent="0.25">
      <c r="A362" s="17" t="s">
        <v>50</v>
      </c>
      <c r="E362" s="25" t="s">
        <v>259</v>
      </c>
    </row>
    <row r="363" spans="1:16" x14ac:dyDescent="0.25">
      <c r="A363" s="17" t="s">
        <v>50</v>
      </c>
      <c r="E363" s="25" t="s">
        <v>137</v>
      </c>
    </row>
    <row r="364" spans="1:16" ht="90" x14ac:dyDescent="0.25">
      <c r="A364" s="17" t="s">
        <v>53</v>
      </c>
      <c r="E364" s="19" t="s">
        <v>271</v>
      </c>
    </row>
    <row r="365" spans="1:16" x14ac:dyDescent="0.25">
      <c r="A365" s="17" t="s">
        <v>44</v>
      </c>
      <c r="B365" s="17">
        <v>71</v>
      </c>
      <c r="C365" s="18" t="s">
        <v>276</v>
      </c>
      <c r="D365" t="s">
        <v>46</v>
      </c>
      <c r="E365" s="19" t="s">
        <v>277</v>
      </c>
      <c r="F365" s="20" t="s">
        <v>66</v>
      </c>
      <c r="G365" s="21">
        <v>4</v>
      </c>
      <c r="H365" s="22">
        <v>0</v>
      </c>
      <c r="I365" s="22">
        <f>ROUND(G365*H365,P4)</f>
        <v>0</v>
      </c>
      <c r="O365" s="23">
        <f>I365*0.21</f>
        <v>0</v>
      </c>
      <c r="P365">
        <v>3</v>
      </c>
    </row>
    <row r="366" spans="1:16" x14ac:dyDescent="0.25">
      <c r="A366" s="17" t="s">
        <v>49</v>
      </c>
      <c r="E366" s="24" t="s">
        <v>46</v>
      </c>
    </row>
    <row r="367" spans="1:16" x14ac:dyDescent="0.25">
      <c r="A367" s="17" t="s">
        <v>50</v>
      </c>
      <c r="E367" s="25" t="s">
        <v>259</v>
      </c>
    </row>
    <row r="368" spans="1:16" x14ac:dyDescent="0.25">
      <c r="A368" s="17" t="s">
        <v>50</v>
      </c>
      <c r="E368" s="25" t="s">
        <v>161</v>
      </c>
    </row>
    <row r="369" spans="1:16" ht="90" x14ac:dyDescent="0.25">
      <c r="A369" s="17" t="s">
        <v>53</v>
      </c>
      <c r="E369" s="19" t="s">
        <v>271</v>
      </c>
    </row>
    <row r="370" spans="1:16" x14ac:dyDescent="0.25">
      <c r="A370" s="17" t="s">
        <v>44</v>
      </c>
      <c r="B370" s="17">
        <v>72</v>
      </c>
      <c r="C370" s="18" t="s">
        <v>278</v>
      </c>
      <c r="D370" t="s">
        <v>46</v>
      </c>
      <c r="E370" s="19" t="s">
        <v>279</v>
      </c>
      <c r="F370" s="20" t="s">
        <v>66</v>
      </c>
      <c r="G370" s="21">
        <v>4</v>
      </c>
      <c r="H370" s="22">
        <v>0</v>
      </c>
      <c r="I370" s="22">
        <f>ROUND(G370*H370,P4)</f>
        <v>0</v>
      </c>
      <c r="O370" s="23">
        <f>I370*0.21</f>
        <v>0</v>
      </c>
      <c r="P370">
        <v>3</v>
      </c>
    </row>
    <row r="371" spans="1:16" x14ac:dyDescent="0.25">
      <c r="A371" s="17" t="s">
        <v>49</v>
      </c>
      <c r="E371" s="24" t="s">
        <v>46</v>
      </c>
    </row>
    <row r="372" spans="1:16" x14ac:dyDescent="0.25">
      <c r="A372" s="17" t="s">
        <v>50</v>
      </c>
      <c r="E372" s="25" t="s">
        <v>259</v>
      </c>
    </row>
    <row r="373" spans="1:16" x14ac:dyDescent="0.25">
      <c r="A373" s="17" t="s">
        <v>50</v>
      </c>
      <c r="E373" s="25" t="s">
        <v>161</v>
      </c>
    </row>
    <row r="374" spans="1:16" ht="90" x14ac:dyDescent="0.25">
      <c r="A374" s="17" t="s">
        <v>53</v>
      </c>
      <c r="E374" s="19" t="s">
        <v>271</v>
      </c>
    </row>
    <row r="375" spans="1:16" x14ac:dyDescent="0.25">
      <c r="A375" s="17" t="s">
        <v>44</v>
      </c>
      <c r="B375" s="17">
        <v>73</v>
      </c>
      <c r="C375" s="18" t="s">
        <v>280</v>
      </c>
      <c r="D375" t="s">
        <v>46</v>
      </c>
      <c r="E375" s="19" t="s">
        <v>281</v>
      </c>
      <c r="F375" s="20" t="s">
        <v>66</v>
      </c>
      <c r="G375" s="21">
        <v>4</v>
      </c>
      <c r="H375" s="22">
        <v>0</v>
      </c>
      <c r="I375" s="22">
        <f>ROUND(G375*H375,P4)</f>
        <v>0</v>
      </c>
      <c r="O375" s="23">
        <f>I375*0.21</f>
        <v>0</v>
      </c>
      <c r="P375">
        <v>3</v>
      </c>
    </row>
    <row r="376" spans="1:16" x14ac:dyDescent="0.25">
      <c r="A376" s="17" t="s">
        <v>49</v>
      </c>
      <c r="E376" s="24" t="s">
        <v>46</v>
      </c>
    </row>
    <row r="377" spans="1:16" x14ac:dyDescent="0.25">
      <c r="A377" s="17" t="s">
        <v>50</v>
      </c>
      <c r="E377" s="25" t="s">
        <v>259</v>
      </c>
    </row>
    <row r="378" spans="1:16" x14ac:dyDescent="0.25">
      <c r="A378" s="17" t="s">
        <v>50</v>
      </c>
      <c r="E378" s="25" t="s">
        <v>161</v>
      </c>
    </row>
    <row r="379" spans="1:16" ht="90" x14ac:dyDescent="0.25">
      <c r="A379" s="17" t="s">
        <v>53</v>
      </c>
      <c r="E379" s="19" t="s">
        <v>282</v>
      </c>
    </row>
    <row r="380" spans="1:16" x14ac:dyDescent="0.25">
      <c r="A380" s="17" t="s">
        <v>44</v>
      </c>
      <c r="B380" s="17">
        <v>74</v>
      </c>
      <c r="C380" s="18" t="s">
        <v>283</v>
      </c>
      <c r="D380" t="s">
        <v>46</v>
      </c>
      <c r="E380" s="19" t="s">
        <v>284</v>
      </c>
      <c r="F380" s="20" t="s">
        <v>66</v>
      </c>
      <c r="G380" s="21">
        <v>48</v>
      </c>
      <c r="H380" s="22">
        <v>0</v>
      </c>
      <c r="I380" s="22">
        <f>ROUND(G380*H380,P4)</f>
        <v>0</v>
      </c>
      <c r="O380" s="23">
        <f>I380*0.21</f>
        <v>0</v>
      </c>
      <c r="P380">
        <v>3</v>
      </c>
    </row>
    <row r="381" spans="1:16" x14ac:dyDescent="0.25">
      <c r="A381" s="17" t="s">
        <v>49</v>
      </c>
      <c r="E381" s="24" t="s">
        <v>46</v>
      </c>
    </row>
    <row r="382" spans="1:16" x14ac:dyDescent="0.25">
      <c r="A382" s="17" t="s">
        <v>50</v>
      </c>
      <c r="E382" s="25" t="s">
        <v>259</v>
      </c>
    </row>
    <row r="383" spans="1:16" x14ac:dyDescent="0.25">
      <c r="A383" s="17" t="s">
        <v>50</v>
      </c>
      <c r="E383" s="25" t="s">
        <v>285</v>
      </c>
    </row>
    <row r="384" spans="1:16" ht="90" x14ac:dyDescent="0.25">
      <c r="A384" s="17" t="s">
        <v>53</v>
      </c>
      <c r="E384" s="19" t="s">
        <v>282</v>
      </c>
    </row>
    <row r="385" spans="1:16" x14ac:dyDescent="0.25">
      <c r="A385" s="17" t="s">
        <v>44</v>
      </c>
      <c r="B385" s="17">
        <v>75</v>
      </c>
      <c r="C385" s="18" t="s">
        <v>286</v>
      </c>
      <c r="D385" t="s">
        <v>46</v>
      </c>
      <c r="E385" s="19" t="s">
        <v>287</v>
      </c>
      <c r="F385" s="20" t="s">
        <v>66</v>
      </c>
      <c r="G385" s="21">
        <v>6</v>
      </c>
      <c r="H385" s="22">
        <v>0</v>
      </c>
      <c r="I385" s="22">
        <f>ROUND(G385*H385,P4)</f>
        <v>0</v>
      </c>
      <c r="O385" s="23">
        <f>I385*0.21</f>
        <v>0</v>
      </c>
      <c r="P385">
        <v>3</v>
      </c>
    </row>
    <row r="386" spans="1:16" x14ac:dyDescent="0.25">
      <c r="A386" s="17" t="s">
        <v>49</v>
      </c>
      <c r="E386" s="24" t="s">
        <v>46</v>
      </c>
    </row>
    <row r="387" spans="1:16" x14ac:dyDescent="0.25">
      <c r="A387" s="17" t="s">
        <v>50</v>
      </c>
      <c r="E387" s="25" t="s">
        <v>259</v>
      </c>
    </row>
    <row r="388" spans="1:16" x14ac:dyDescent="0.25">
      <c r="A388" s="17" t="s">
        <v>50</v>
      </c>
      <c r="E388" s="25" t="s">
        <v>168</v>
      </c>
    </row>
    <row r="389" spans="1:16" ht="90" x14ac:dyDescent="0.25">
      <c r="A389" s="17" t="s">
        <v>53</v>
      </c>
      <c r="E389" s="19" t="s">
        <v>282</v>
      </c>
    </row>
    <row r="390" spans="1:16" x14ac:dyDescent="0.25">
      <c r="A390" s="17" t="s">
        <v>44</v>
      </c>
      <c r="B390" s="17">
        <v>76</v>
      </c>
      <c r="C390" s="18" t="s">
        <v>288</v>
      </c>
      <c r="D390" t="s">
        <v>46</v>
      </c>
      <c r="E390" s="19" t="s">
        <v>289</v>
      </c>
      <c r="F390" s="20" t="s">
        <v>66</v>
      </c>
      <c r="G390" s="21">
        <v>4</v>
      </c>
      <c r="H390" s="22">
        <v>0</v>
      </c>
      <c r="I390" s="22">
        <f>ROUND(G390*H390,P4)</f>
        <v>0</v>
      </c>
      <c r="O390" s="23">
        <f>I390*0.21</f>
        <v>0</v>
      </c>
      <c r="P390">
        <v>3</v>
      </c>
    </row>
    <row r="391" spans="1:16" x14ac:dyDescent="0.25">
      <c r="A391" s="17" t="s">
        <v>49</v>
      </c>
      <c r="E391" s="24" t="s">
        <v>46</v>
      </c>
    </row>
    <row r="392" spans="1:16" x14ac:dyDescent="0.25">
      <c r="A392" s="17" t="s">
        <v>50</v>
      </c>
      <c r="E392" s="25" t="s">
        <v>259</v>
      </c>
    </row>
    <row r="393" spans="1:16" x14ac:dyDescent="0.25">
      <c r="A393" s="17" t="s">
        <v>50</v>
      </c>
      <c r="E393" s="25" t="s">
        <v>161</v>
      </c>
    </row>
    <row r="394" spans="1:16" ht="90" x14ac:dyDescent="0.25">
      <c r="A394" s="17" t="s">
        <v>53</v>
      </c>
      <c r="E394" s="19" t="s">
        <v>282</v>
      </c>
    </row>
    <row r="395" spans="1:16" x14ac:dyDescent="0.25">
      <c r="A395" s="17" t="s">
        <v>44</v>
      </c>
      <c r="B395" s="17">
        <v>77</v>
      </c>
      <c r="C395" s="18" t="s">
        <v>290</v>
      </c>
      <c r="D395" t="s">
        <v>46</v>
      </c>
      <c r="E395" s="19" t="s">
        <v>291</v>
      </c>
      <c r="F395" s="20" t="s">
        <v>66</v>
      </c>
      <c r="G395" s="21">
        <v>2</v>
      </c>
      <c r="H395" s="22">
        <v>0</v>
      </c>
      <c r="I395" s="22">
        <f>ROUND(G395*H395,P4)</f>
        <v>0</v>
      </c>
      <c r="O395" s="23">
        <f>I395*0.21</f>
        <v>0</v>
      </c>
      <c r="P395">
        <v>3</v>
      </c>
    </row>
    <row r="396" spans="1:16" x14ac:dyDescent="0.25">
      <c r="A396" s="17" t="s">
        <v>49</v>
      </c>
      <c r="E396" s="24" t="s">
        <v>46</v>
      </c>
    </row>
    <row r="397" spans="1:16" x14ac:dyDescent="0.25">
      <c r="A397" s="17" t="s">
        <v>50</v>
      </c>
      <c r="E397" s="25" t="s">
        <v>259</v>
      </c>
    </row>
    <row r="398" spans="1:16" x14ac:dyDescent="0.25">
      <c r="A398" s="17" t="s">
        <v>50</v>
      </c>
      <c r="E398" s="25" t="s">
        <v>123</v>
      </c>
    </row>
    <row r="399" spans="1:16" ht="90" x14ac:dyDescent="0.25">
      <c r="A399" s="17" t="s">
        <v>53</v>
      </c>
      <c r="E399" s="19" t="s">
        <v>282</v>
      </c>
    </row>
    <row r="400" spans="1:16" x14ac:dyDescent="0.25">
      <c r="A400" s="17" t="s">
        <v>44</v>
      </c>
      <c r="B400" s="17">
        <v>78</v>
      </c>
      <c r="C400" s="18" t="s">
        <v>292</v>
      </c>
      <c r="D400" t="s">
        <v>46</v>
      </c>
      <c r="E400" s="19" t="s">
        <v>293</v>
      </c>
      <c r="F400" s="20" t="s">
        <v>66</v>
      </c>
      <c r="G400" s="21">
        <v>2</v>
      </c>
      <c r="H400" s="22">
        <v>0</v>
      </c>
      <c r="I400" s="22">
        <f>ROUND(G400*H400,P4)</f>
        <v>0</v>
      </c>
      <c r="O400" s="23">
        <f>I400*0.21</f>
        <v>0</v>
      </c>
      <c r="P400">
        <v>3</v>
      </c>
    </row>
    <row r="401" spans="1:16" x14ac:dyDescent="0.25">
      <c r="A401" s="17" t="s">
        <v>49</v>
      </c>
      <c r="E401" s="24" t="s">
        <v>46</v>
      </c>
    </row>
    <row r="402" spans="1:16" x14ac:dyDescent="0.25">
      <c r="A402" s="17" t="s">
        <v>50</v>
      </c>
      <c r="E402" s="25" t="s">
        <v>259</v>
      </c>
    </row>
    <row r="403" spans="1:16" x14ac:dyDescent="0.25">
      <c r="A403" s="17" t="s">
        <v>50</v>
      </c>
      <c r="E403" s="25" t="s">
        <v>123</v>
      </c>
    </row>
    <row r="404" spans="1:16" ht="90" x14ac:dyDescent="0.25">
      <c r="A404" s="17" t="s">
        <v>53</v>
      </c>
      <c r="E404" s="19" t="s">
        <v>282</v>
      </c>
    </row>
    <row r="405" spans="1:16" x14ac:dyDescent="0.25">
      <c r="A405" s="17" t="s">
        <v>44</v>
      </c>
      <c r="B405" s="17">
        <v>79</v>
      </c>
      <c r="C405" s="18" t="s">
        <v>294</v>
      </c>
      <c r="D405" t="s">
        <v>46</v>
      </c>
      <c r="E405" s="19" t="s">
        <v>295</v>
      </c>
      <c r="F405" s="20" t="s">
        <v>66</v>
      </c>
      <c r="G405" s="21">
        <v>4</v>
      </c>
      <c r="H405" s="22">
        <v>0</v>
      </c>
      <c r="I405" s="22">
        <f>ROUND(G405*H405,P4)</f>
        <v>0</v>
      </c>
      <c r="O405" s="23">
        <f>I405*0.21</f>
        <v>0</v>
      </c>
      <c r="P405">
        <v>3</v>
      </c>
    </row>
    <row r="406" spans="1:16" x14ac:dyDescent="0.25">
      <c r="A406" s="17" t="s">
        <v>49</v>
      </c>
      <c r="E406" s="24" t="s">
        <v>46</v>
      </c>
    </row>
    <row r="407" spans="1:16" x14ac:dyDescent="0.25">
      <c r="A407" s="17" t="s">
        <v>50</v>
      </c>
      <c r="E407" s="25" t="s">
        <v>259</v>
      </c>
    </row>
    <row r="408" spans="1:16" x14ac:dyDescent="0.25">
      <c r="A408" s="17" t="s">
        <v>50</v>
      </c>
      <c r="E408" s="25" t="s">
        <v>161</v>
      </c>
    </row>
    <row r="409" spans="1:16" ht="90" x14ac:dyDescent="0.25">
      <c r="A409" s="17" t="s">
        <v>53</v>
      </c>
      <c r="E409" s="19" t="s">
        <v>282</v>
      </c>
    </row>
    <row r="410" spans="1:16" x14ac:dyDescent="0.25">
      <c r="A410" s="17" t="s">
        <v>44</v>
      </c>
      <c r="B410" s="17">
        <v>80</v>
      </c>
      <c r="C410" s="18" t="s">
        <v>296</v>
      </c>
      <c r="D410" t="s">
        <v>46</v>
      </c>
      <c r="E410" s="19" t="s">
        <v>297</v>
      </c>
      <c r="F410" s="20" t="s">
        <v>66</v>
      </c>
      <c r="G410" s="21">
        <v>8</v>
      </c>
      <c r="H410" s="22">
        <v>0</v>
      </c>
      <c r="I410" s="22">
        <f>ROUND(G410*H410,P4)</f>
        <v>0</v>
      </c>
      <c r="O410" s="23">
        <f>I410*0.21</f>
        <v>0</v>
      </c>
      <c r="P410">
        <v>3</v>
      </c>
    </row>
    <row r="411" spans="1:16" x14ac:dyDescent="0.25">
      <c r="A411" s="17" t="s">
        <v>49</v>
      </c>
      <c r="E411" s="24" t="s">
        <v>46</v>
      </c>
    </row>
    <row r="412" spans="1:16" x14ac:dyDescent="0.25">
      <c r="A412" s="17" t="s">
        <v>50</v>
      </c>
      <c r="E412" s="25" t="s">
        <v>259</v>
      </c>
    </row>
    <row r="413" spans="1:16" x14ac:dyDescent="0.25">
      <c r="A413" s="17" t="s">
        <v>50</v>
      </c>
      <c r="E413" s="25" t="s">
        <v>153</v>
      </c>
    </row>
    <row r="414" spans="1:16" ht="90" x14ac:dyDescent="0.25">
      <c r="A414" s="17" t="s">
        <v>53</v>
      </c>
      <c r="E414" s="19" t="s">
        <v>282</v>
      </c>
    </row>
    <row r="415" spans="1:16" ht="30" x14ac:dyDescent="0.25">
      <c r="A415" s="17" t="s">
        <v>44</v>
      </c>
      <c r="B415" s="17">
        <v>81</v>
      </c>
      <c r="C415" s="18" t="s">
        <v>298</v>
      </c>
      <c r="D415" t="s">
        <v>46</v>
      </c>
      <c r="E415" s="19" t="s">
        <v>299</v>
      </c>
      <c r="F415" s="20" t="s">
        <v>66</v>
      </c>
      <c r="G415" s="21">
        <v>8</v>
      </c>
      <c r="H415" s="22">
        <v>0</v>
      </c>
      <c r="I415" s="22">
        <f>ROUND(G415*H415,P4)</f>
        <v>0</v>
      </c>
      <c r="O415" s="23">
        <f>I415*0.21</f>
        <v>0</v>
      </c>
      <c r="P415">
        <v>3</v>
      </c>
    </row>
    <row r="416" spans="1:16" x14ac:dyDescent="0.25">
      <c r="A416" s="17" t="s">
        <v>49</v>
      </c>
      <c r="E416" s="24" t="s">
        <v>46</v>
      </c>
    </row>
    <row r="417" spans="1:16" x14ac:dyDescent="0.25">
      <c r="A417" s="17" t="s">
        <v>50</v>
      </c>
      <c r="E417" s="25" t="s">
        <v>259</v>
      </c>
    </row>
    <row r="418" spans="1:16" x14ac:dyDescent="0.25">
      <c r="A418" s="17" t="s">
        <v>50</v>
      </c>
      <c r="E418" s="25" t="s">
        <v>153</v>
      </c>
    </row>
    <row r="419" spans="1:16" ht="90" x14ac:dyDescent="0.25">
      <c r="A419" s="17" t="s">
        <v>53</v>
      </c>
      <c r="E419" s="19" t="s">
        <v>282</v>
      </c>
    </row>
    <row r="420" spans="1:16" x14ac:dyDescent="0.25">
      <c r="A420" s="17" t="s">
        <v>44</v>
      </c>
      <c r="B420" s="17">
        <v>82</v>
      </c>
      <c r="C420" s="18" t="s">
        <v>300</v>
      </c>
      <c r="D420" t="s">
        <v>46</v>
      </c>
      <c r="E420" s="19" t="s">
        <v>301</v>
      </c>
      <c r="F420" s="20" t="s">
        <v>66</v>
      </c>
      <c r="G420" s="21">
        <v>4</v>
      </c>
      <c r="H420" s="22">
        <v>0</v>
      </c>
      <c r="I420" s="22">
        <f>ROUND(G420*H420,P4)</f>
        <v>0</v>
      </c>
      <c r="O420" s="23">
        <f>I420*0.21</f>
        <v>0</v>
      </c>
      <c r="P420">
        <v>3</v>
      </c>
    </row>
    <row r="421" spans="1:16" x14ac:dyDescent="0.25">
      <c r="A421" s="17" t="s">
        <v>49</v>
      </c>
      <c r="E421" s="24" t="s">
        <v>46</v>
      </c>
    </row>
    <row r="422" spans="1:16" x14ac:dyDescent="0.25">
      <c r="A422" s="17" t="s">
        <v>50</v>
      </c>
      <c r="E422" s="25" t="s">
        <v>259</v>
      </c>
    </row>
    <row r="423" spans="1:16" x14ac:dyDescent="0.25">
      <c r="A423" s="17" t="s">
        <v>50</v>
      </c>
      <c r="E423" s="25" t="s">
        <v>161</v>
      </c>
    </row>
    <row r="424" spans="1:16" ht="90" x14ac:dyDescent="0.25">
      <c r="A424" s="17" t="s">
        <v>53</v>
      </c>
      <c r="E424" s="19" t="s">
        <v>282</v>
      </c>
    </row>
    <row r="425" spans="1:16" x14ac:dyDescent="0.25">
      <c r="A425" s="17" t="s">
        <v>44</v>
      </c>
      <c r="B425" s="17">
        <v>83</v>
      </c>
      <c r="C425" s="18" t="s">
        <v>302</v>
      </c>
      <c r="D425" t="s">
        <v>46</v>
      </c>
      <c r="E425" s="19" t="s">
        <v>303</v>
      </c>
      <c r="F425" s="20" t="s">
        <v>66</v>
      </c>
      <c r="G425" s="21">
        <v>8</v>
      </c>
      <c r="H425" s="22">
        <v>0</v>
      </c>
      <c r="I425" s="22">
        <f>ROUND(G425*H425,P4)</f>
        <v>0</v>
      </c>
      <c r="O425" s="23">
        <f>I425*0.21</f>
        <v>0</v>
      </c>
      <c r="P425">
        <v>3</v>
      </c>
    </row>
    <row r="426" spans="1:16" x14ac:dyDescent="0.25">
      <c r="A426" s="17" t="s">
        <v>49</v>
      </c>
      <c r="E426" s="24" t="s">
        <v>46</v>
      </c>
    </row>
    <row r="427" spans="1:16" x14ac:dyDescent="0.25">
      <c r="A427" s="17" t="s">
        <v>50</v>
      </c>
      <c r="E427" s="25" t="s">
        <v>259</v>
      </c>
    </row>
    <row r="428" spans="1:16" x14ac:dyDescent="0.25">
      <c r="A428" s="17" t="s">
        <v>50</v>
      </c>
      <c r="E428" s="25" t="s">
        <v>153</v>
      </c>
    </row>
    <row r="429" spans="1:16" ht="90" x14ac:dyDescent="0.25">
      <c r="A429" s="17" t="s">
        <v>53</v>
      </c>
      <c r="E429" s="19" t="s">
        <v>282</v>
      </c>
    </row>
    <row r="430" spans="1:16" ht="30" x14ac:dyDescent="0.25">
      <c r="A430" s="17" t="s">
        <v>44</v>
      </c>
      <c r="B430" s="17">
        <v>84</v>
      </c>
      <c r="C430" s="18" t="s">
        <v>304</v>
      </c>
      <c r="D430" t="s">
        <v>46</v>
      </c>
      <c r="E430" s="19" t="s">
        <v>305</v>
      </c>
      <c r="F430" s="20" t="s">
        <v>66</v>
      </c>
      <c r="G430" s="21">
        <v>8</v>
      </c>
      <c r="H430" s="22">
        <v>0</v>
      </c>
      <c r="I430" s="22">
        <f>ROUND(G430*H430,P4)</f>
        <v>0</v>
      </c>
      <c r="O430" s="23">
        <f>I430*0.21</f>
        <v>0</v>
      </c>
      <c r="P430">
        <v>3</v>
      </c>
    </row>
    <row r="431" spans="1:16" x14ac:dyDescent="0.25">
      <c r="A431" s="17" t="s">
        <v>49</v>
      </c>
      <c r="E431" s="24" t="s">
        <v>46</v>
      </c>
    </row>
    <row r="432" spans="1:16" x14ac:dyDescent="0.25">
      <c r="A432" s="17" t="s">
        <v>50</v>
      </c>
      <c r="E432" s="25" t="s">
        <v>259</v>
      </c>
    </row>
    <row r="433" spans="1:16" x14ac:dyDescent="0.25">
      <c r="A433" s="17" t="s">
        <v>50</v>
      </c>
      <c r="E433" s="25" t="s">
        <v>153</v>
      </c>
    </row>
    <row r="434" spans="1:16" ht="90" x14ac:dyDescent="0.25">
      <c r="A434" s="17" t="s">
        <v>53</v>
      </c>
      <c r="E434" s="19" t="s">
        <v>282</v>
      </c>
    </row>
    <row r="435" spans="1:16" x14ac:dyDescent="0.25">
      <c r="A435" s="17" t="s">
        <v>44</v>
      </c>
      <c r="B435" s="17">
        <v>85</v>
      </c>
      <c r="C435" s="18" t="s">
        <v>306</v>
      </c>
      <c r="D435" t="s">
        <v>46</v>
      </c>
      <c r="E435" s="19" t="s">
        <v>307</v>
      </c>
      <c r="F435" s="20" t="s">
        <v>66</v>
      </c>
      <c r="G435" s="21">
        <v>4</v>
      </c>
      <c r="H435" s="22">
        <v>0</v>
      </c>
      <c r="I435" s="22">
        <f>ROUND(G435*H435,P4)</f>
        <v>0</v>
      </c>
      <c r="O435" s="23">
        <f>I435*0.21</f>
        <v>0</v>
      </c>
      <c r="P435">
        <v>3</v>
      </c>
    </row>
    <row r="436" spans="1:16" x14ac:dyDescent="0.25">
      <c r="A436" s="17" t="s">
        <v>49</v>
      </c>
      <c r="E436" s="24" t="s">
        <v>46</v>
      </c>
    </row>
    <row r="437" spans="1:16" x14ac:dyDescent="0.25">
      <c r="A437" s="17" t="s">
        <v>50</v>
      </c>
      <c r="E437" s="25" t="s">
        <v>259</v>
      </c>
    </row>
    <row r="438" spans="1:16" x14ac:dyDescent="0.25">
      <c r="A438" s="17" t="s">
        <v>50</v>
      </c>
      <c r="E438" s="25" t="s">
        <v>161</v>
      </c>
    </row>
    <row r="439" spans="1:16" ht="90" x14ac:dyDescent="0.25">
      <c r="A439" s="17" t="s">
        <v>53</v>
      </c>
      <c r="E439" s="19" t="s">
        <v>282</v>
      </c>
    </row>
    <row r="440" spans="1:16" x14ac:dyDescent="0.25">
      <c r="A440" s="17" t="s">
        <v>44</v>
      </c>
      <c r="B440" s="17">
        <v>86</v>
      </c>
      <c r="C440" s="18" t="s">
        <v>308</v>
      </c>
      <c r="D440" t="s">
        <v>46</v>
      </c>
      <c r="E440" s="19" t="s">
        <v>309</v>
      </c>
      <c r="F440" s="20" t="s">
        <v>66</v>
      </c>
      <c r="G440" s="21">
        <v>340</v>
      </c>
      <c r="H440" s="22">
        <v>0</v>
      </c>
      <c r="I440" s="22">
        <f>ROUND(G440*H440,P4)</f>
        <v>0</v>
      </c>
      <c r="O440" s="23">
        <f>I440*0.21</f>
        <v>0</v>
      </c>
      <c r="P440">
        <v>3</v>
      </c>
    </row>
    <row r="441" spans="1:16" x14ac:dyDescent="0.25">
      <c r="A441" s="17" t="s">
        <v>49</v>
      </c>
      <c r="E441" s="24" t="s">
        <v>46</v>
      </c>
    </row>
    <row r="442" spans="1:16" x14ac:dyDescent="0.25">
      <c r="A442" s="17" t="s">
        <v>50</v>
      </c>
      <c r="E442" s="25" t="s">
        <v>259</v>
      </c>
    </row>
    <row r="443" spans="1:16" x14ac:dyDescent="0.25">
      <c r="A443" s="17" t="s">
        <v>50</v>
      </c>
      <c r="E443" s="25" t="s">
        <v>310</v>
      </c>
    </row>
    <row r="444" spans="1:16" ht="90" x14ac:dyDescent="0.25">
      <c r="A444" s="17" t="s">
        <v>53</v>
      </c>
      <c r="E444" s="19" t="s">
        <v>282</v>
      </c>
    </row>
    <row r="445" spans="1:16" x14ac:dyDescent="0.25">
      <c r="A445" s="17" t="s">
        <v>44</v>
      </c>
      <c r="B445" s="17">
        <v>87</v>
      </c>
      <c r="C445" s="18" t="s">
        <v>311</v>
      </c>
      <c r="D445" t="s">
        <v>46</v>
      </c>
      <c r="E445" s="19" t="s">
        <v>312</v>
      </c>
      <c r="F445" s="20" t="s">
        <v>66</v>
      </c>
      <c r="G445" s="21">
        <v>8</v>
      </c>
      <c r="H445" s="22">
        <v>0</v>
      </c>
      <c r="I445" s="22">
        <f>ROUND(G445*H445,P4)</f>
        <v>0</v>
      </c>
      <c r="O445" s="23">
        <f>I445*0.21</f>
        <v>0</v>
      </c>
      <c r="P445">
        <v>3</v>
      </c>
    </row>
    <row r="446" spans="1:16" x14ac:dyDescent="0.25">
      <c r="A446" s="17" t="s">
        <v>49</v>
      </c>
      <c r="E446" s="24" t="s">
        <v>46</v>
      </c>
    </row>
    <row r="447" spans="1:16" x14ac:dyDescent="0.25">
      <c r="A447" s="17" t="s">
        <v>50</v>
      </c>
      <c r="E447" s="25" t="s">
        <v>259</v>
      </c>
    </row>
    <row r="448" spans="1:16" x14ac:dyDescent="0.25">
      <c r="A448" s="17" t="s">
        <v>50</v>
      </c>
      <c r="E448" s="25" t="s">
        <v>153</v>
      </c>
    </row>
    <row r="449" spans="1:16" ht="90" x14ac:dyDescent="0.25">
      <c r="A449" s="17" t="s">
        <v>53</v>
      </c>
      <c r="E449" s="19" t="s">
        <v>282</v>
      </c>
    </row>
    <row r="450" spans="1:16" x14ac:dyDescent="0.25">
      <c r="A450" s="17" t="s">
        <v>44</v>
      </c>
      <c r="B450" s="17">
        <v>88</v>
      </c>
      <c r="C450" s="18" t="s">
        <v>313</v>
      </c>
      <c r="D450" t="s">
        <v>46</v>
      </c>
      <c r="E450" s="19" t="s">
        <v>314</v>
      </c>
      <c r="F450" s="20" t="s">
        <v>66</v>
      </c>
      <c r="G450" s="21">
        <v>24</v>
      </c>
      <c r="H450" s="22">
        <v>0</v>
      </c>
      <c r="I450" s="22">
        <f>ROUND(G450*H450,P4)</f>
        <v>0</v>
      </c>
      <c r="O450" s="23">
        <f>I450*0.21</f>
        <v>0</v>
      </c>
      <c r="P450">
        <v>3</v>
      </c>
    </row>
    <row r="451" spans="1:16" x14ac:dyDescent="0.25">
      <c r="A451" s="17" t="s">
        <v>49</v>
      </c>
      <c r="E451" s="24" t="s">
        <v>46</v>
      </c>
    </row>
    <row r="452" spans="1:16" x14ac:dyDescent="0.25">
      <c r="A452" s="17" t="s">
        <v>50</v>
      </c>
      <c r="E452" s="25" t="s">
        <v>259</v>
      </c>
    </row>
    <row r="453" spans="1:16" x14ac:dyDescent="0.25">
      <c r="A453" s="17" t="s">
        <v>50</v>
      </c>
      <c r="E453" s="25" t="s">
        <v>244</v>
      </c>
    </row>
    <row r="454" spans="1:16" ht="90" x14ac:dyDescent="0.25">
      <c r="A454" s="17" t="s">
        <v>53</v>
      </c>
      <c r="E454" s="19" t="s">
        <v>282</v>
      </c>
    </row>
    <row r="455" spans="1:16" x14ac:dyDescent="0.25">
      <c r="A455" s="17" t="s">
        <v>44</v>
      </c>
      <c r="B455" s="17">
        <v>89</v>
      </c>
      <c r="C455" s="18" t="s">
        <v>315</v>
      </c>
      <c r="D455" t="s">
        <v>46</v>
      </c>
      <c r="E455" s="19" t="s">
        <v>316</v>
      </c>
      <c r="F455" s="20" t="s">
        <v>66</v>
      </c>
      <c r="G455" s="21">
        <v>8</v>
      </c>
      <c r="H455" s="22">
        <v>0</v>
      </c>
      <c r="I455" s="22">
        <f>ROUND(G455*H455,P4)</f>
        <v>0</v>
      </c>
      <c r="O455" s="23">
        <f>I455*0.21</f>
        <v>0</v>
      </c>
      <c r="P455">
        <v>3</v>
      </c>
    </row>
    <row r="456" spans="1:16" x14ac:dyDescent="0.25">
      <c r="A456" s="17" t="s">
        <v>49</v>
      </c>
      <c r="E456" s="24" t="s">
        <v>46</v>
      </c>
    </row>
    <row r="457" spans="1:16" x14ac:dyDescent="0.25">
      <c r="A457" s="17" t="s">
        <v>50</v>
      </c>
      <c r="E457" s="25" t="s">
        <v>259</v>
      </c>
    </row>
    <row r="458" spans="1:16" x14ac:dyDescent="0.25">
      <c r="A458" s="17" t="s">
        <v>50</v>
      </c>
      <c r="E458" s="25" t="s">
        <v>153</v>
      </c>
    </row>
    <row r="459" spans="1:16" ht="90" x14ac:dyDescent="0.25">
      <c r="A459" s="17" t="s">
        <v>53</v>
      </c>
      <c r="E459" s="19" t="s">
        <v>282</v>
      </c>
    </row>
    <row r="460" spans="1:16" x14ac:dyDescent="0.25">
      <c r="A460" s="17" t="s">
        <v>44</v>
      </c>
      <c r="B460" s="17">
        <v>90</v>
      </c>
      <c r="C460" s="18" t="s">
        <v>317</v>
      </c>
      <c r="D460" t="s">
        <v>46</v>
      </c>
      <c r="E460" s="19" t="s">
        <v>318</v>
      </c>
      <c r="F460" s="20" t="s">
        <v>100</v>
      </c>
      <c r="G460" s="21">
        <v>2400</v>
      </c>
      <c r="H460" s="22">
        <v>0</v>
      </c>
      <c r="I460" s="22">
        <f>ROUND(G460*H460,P4)</f>
        <v>0</v>
      </c>
      <c r="O460" s="23">
        <f>I460*0.21</f>
        <v>0</v>
      </c>
      <c r="P460">
        <v>3</v>
      </c>
    </row>
    <row r="461" spans="1:16" x14ac:dyDescent="0.25">
      <c r="A461" s="17" t="s">
        <v>49</v>
      </c>
      <c r="E461" s="24" t="s">
        <v>46</v>
      </c>
    </row>
    <row r="462" spans="1:16" x14ac:dyDescent="0.25">
      <c r="A462" s="17" t="s">
        <v>50</v>
      </c>
      <c r="E462" s="25" t="s">
        <v>259</v>
      </c>
    </row>
    <row r="463" spans="1:16" x14ac:dyDescent="0.25">
      <c r="A463" s="17" t="s">
        <v>50</v>
      </c>
      <c r="E463" s="25" t="s">
        <v>319</v>
      </c>
    </row>
    <row r="464" spans="1:16" ht="90" x14ac:dyDescent="0.25">
      <c r="A464" s="17" t="s">
        <v>53</v>
      </c>
      <c r="E464" s="19" t="s">
        <v>320</v>
      </c>
    </row>
    <row r="465" spans="1:16" x14ac:dyDescent="0.25">
      <c r="A465" s="17" t="s">
        <v>44</v>
      </c>
      <c r="B465" s="17">
        <v>91</v>
      </c>
      <c r="C465" s="18" t="s">
        <v>321</v>
      </c>
      <c r="D465" t="s">
        <v>46</v>
      </c>
      <c r="E465" s="19" t="s">
        <v>322</v>
      </c>
      <c r="F465" s="20" t="s">
        <v>100</v>
      </c>
      <c r="G465" s="21">
        <v>2600</v>
      </c>
      <c r="H465" s="22">
        <v>0</v>
      </c>
      <c r="I465" s="22">
        <f>ROUND(G465*H465,P4)</f>
        <v>0</v>
      </c>
      <c r="O465" s="23">
        <f>I465*0.21</f>
        <v>0</v>
      </c>
      <c r="P465">
        <v>3</v>
      </c>
    </row>
    <row r="466" spans="1:16" x14ac:dyDescent="0.25">
      <c r="A466" s="17" t="s">
        <v>49</v>
      </c>
      <c r="E466" s="24" t="s">
        <v>46</v>
      </c>
    </row>
    <row r="467" spans="1:16" x14ac:dyDescent="0.25">
      <c r="A467" s="17" t="s">
        <v>50</v>
      </c>
      <c r="E467" s="25" t="s">
        <v>259</v>
      </c>
    </row>
    <row r="468" spans="1:16" x14ac:dyDescent="0.25">
      <c r="A468" s="17" t="s">
        <v>50</v>
      </c>
      <c r="E468" s="25" t="s">
        <v>323</v>
      </c>
    </row>
    <row r="469" spans="1:16" ht="90" x14ac:dyDescent="0.25">
      <c r="A469" s="17" t="s">
        <v>53</v>
      </c>
      <c r="E469" s="19" t="s">
        <v>324</v>
      </c>
    </row>
    <row r="470" spans="1:16" x14ac:dyDescent="0.25">
      <c r="A470" s="17" t="s">
        <v>44</v>
      </c>
      <c r="B470" s="17">
        <v>92</v>
      </c>
      <c r="C470" s="18" t="s">
        <v>325</v>
      </c>
      <c r="D470" t="s">
        <v>46</v>
      </c>
      <c r="E470" s="19" t="s">
        <v>326</v>
      </c>
      <c r="F470" s="20" t="s">
        <v>100</v>
      </c>
      <c r="G470" s="21">
        <v>180</v>
      </c>
      <c r="H470" s="22">
        <v>0</v>
      </c>
      <c r="I470" s="22">
        <f>ROUND(G470*H470,P4)</f>
        <v>0</v>
      </c>
      <c r="O470" s="23">
        <f>I470*0.21</f>
        <v>0</v>
      </c>
      <c r="P470">
        <v>3</v>
      </c>
    </row>
    <row r="471" spans="1:16" x14ac:dyDescent="0.25">
      <c r="A471" s="17" t="s">
        <v>49</v>
      </c>
      <c r="E471" s="24" t="s">
        <v>46</v>
      </c>
    </row>
    <row r="472" spans="1:16" x14ac:dyDescent="0.25">
      <c r="A472" s="17" t="s">
        <v>50</v>
      </c>
      <c r="E472" s="25" t="s">
        <v>259</v>
      </c>
    </row>
    <row r="473" spans="1:16" x14ac:dyDescent="0.25">
      <c r="A473" s="17" t="s">
        <v>50</v>
      </c>
      <c r="E473" s="25" t="s">
        <v>327</v>
      </c>
    </row>
    <row r="474" spans="1:16" ht="90" x14ac:dyDescent="0.25">
      <c r="A474" s="17" t="s">
        <v>53</v>
      </c>
      <c r="E474" s="19" t="s">
        <v>328</v>
      </c>
    </row>
    <row r="475" spans="1:16" x14ac:dyDescent="0.25">
      <c r="A475" s="17" t="s">
        <v>44</v>
      </c>
      <c r="B475" s="17">
        <v>93</v>
      </c>
      <c r="C475" s="18" t="s">
        <v>329</v>
      </c>
      <c r="D475" t="s">
        <v>46</v>
      </c>
      <c r="E475" s="19" t="s">
        <v>330</v>
      </c>
      <c r="F475" s="20" t="s">
        <v>74</v>
      </c>
      <c r="G475" s="21">
        <v>600</v>
      </c>
      <c r="H475" s="22">
        <v>0</v>
      </c>
      <c r="I475" s="22">
        <f>ROUND(G475*H475,P4)</f>
        <v>0</v>
      </c>
      <c r="O475" s="23">
        <f>I475*0.21</f>
        <v>0</v>
      </c>
      <c r="P475">
        <v>3</v>
      </c>
    </row>
    <row r="476" spans="1:16" x14ac:dyDescent="0.25">
      <c r="A476" s="17" t="s">
        <v>49</v>
      </c>
      <c r="E476" s="24" t="s">
        <v>46</v>
      </c>
    </row>
    <row r="477" spans="1:16" x14ac:dyDescent="0.25">
      <c r="A477" s="17" t="s">
        <v>50</v>
      </c>
      <c r="E477" s="25" t="s">
        <v>259</v>
      </c>
    </row>
    <row r="478" spans="1:16" x14ac:dyDescent="0.25">
      <c r="A478" s="17" t="s">
        <v>50</v>
      </c>
      <c r="E478" s="25" t="s">
        <v>199</v>
      </c>
    </row>
    <row r="479" spans="1:16" ht="105" x14ac:dyDescent="0.25">
      <c r="A479" s="17" t="s">
        <v>53</v>
      </c>
      <c r="E479" s="19" t="s">
        <v>331</v>
      </c>
    </row>
    <row r="480" spans="1:16" x14ac:dyDescent="0.25">
      <c r="A480" s="17" t="s">
        <v>44</v>
      </c>
      <c r="B480" s="17">
        <v>94</v>
      </c>
      <c r="C480" s="18" t="s">
        <v>332</v>
      </c>
      <c r="D480" t="s">
        <v>46</v>
      </c>
      <c r="E480" s="19" t="s">
        <v>333</v>
      </c>
      <c r="F480" s="20" t="s">
        <v>79</v>
      </c>
      <c r="G480" s="21">
        <v>138</v>
      </c>
      <c r="H480" s="22">
        <v>0</v>
      </c>
      <c r="I480" s="22">
        <f>ROUND(G480*H480,P4)</f>
        <v>0</v>
      </c>
      <c r="O480" s="23">
        <f>I480*0.21</f>
        <v>0</v>
      </c>
      <c r="P480">
        <v>3</v>
      </c>
    </row>
    <row r="481" spans="1:16" x14ac:dyDescent="0.25">
      <c r="A481" s="17" t="s">
        <v>49</v>
      </c>
      <c r="E481" s="24" t="s">
        <v>46</v>
      </c>
    </row>
    <row r="482" spans="1:16" x14ac:dyDescent="0.25">
      <c r="A482" s="17" t="s">
        <v>50</v>
      </c>
      <c r="E482" s="25" t="s">
        <v>259</v>
      </c>
    </row>
    <row r="483" spans="1:16" x14ac:dyDescent="0.25">
      <c r="A483" s="17" t="s">
        <v>50</v>
      </c>
      <c r="E483" s="25" t="s">
        <v>334</v>
      </c>
    </row>
    <row r="484" spans="1:16" ht="75" x14ac:dyDescent="0.25">
      <c r="A484" s="17" t="s">
        <v>53</v>
      </c>
      <c r="E484" s="19" t="s">
        <v>335</v>
      </c>
    </row>
    <row r="485" spans="1:16" x14ac:dyDescent="0.25">
      <c r="A485" s="14" t="s">
        <v>41</v>
      </c>
      <c r="B485" s="14"/>
      <c r="C485" s="15" t="s">
        <v>336</v>
      </c>
      <c r="D485" s="14"/>
      <c r="E485" s="14" t="s">
        <v>337</v>
      </c>
      <c r="F485" s="14"/>
      <c r="G485" s="14"/>
      <c r="H485" s="14"/>
      <c r="I485" s="16">
        <f>SUMIFS(I486:I510,A486:A510,"P")</f>
        <v>0</v>
      </c>
    </row>
    <row r="486" spans="1:16" ht="45" x14ac:dyDescent="0.25">
      <c r="A486" s="17" t="s">
        <v>44</v>
      </c>
      <c r="B486" s="17">
        <v>95</v>
      </c>
      <c r="C486" s="18" t="s">
        <v>338</v>
      </c>
      <c r="D486" t="s">
        <v>46</v>
      </c>
      <c r="E486" s="19" t="s">
        <v>339</v>
      </c>
      <c r="F486" s="20" t="s">
        <v>79</v>
      </c>
      <c r="G486" s="21">
        <v>396</v>
      </c>
      <c r="H486" s="22">
        <v>0</v>
      </c>
      <c r="I486" s="22">
        <f>ROUND(G486*H486,P4)</f>
        <v>0</v>
      </c>
      <c r="O486" s="23">
        <f>I486*0.21</f>
        <v>0</v>
      </c>
      <c r="P486">
        <v>3</v>
      </c>
    </row>
    <row r="487" spans="1:16" ht="30" x14ac:dyDescent="0.25">
      <c r="A487" s="17" t="s">
        <v>49</v>
      </c>
      <c r="E487" s="19" t="s">
        <v>340</v>
      </c>
    </row>
    <row r="488" spans="1:16" x14ac:dyDescent="0.25">
      <c r="A488" s="17" t="s">
        <v>50</v>
      </c>
      <c r="E488" s="25" t="s">
        <v>341</v>
      </c>
    </row>
    <row r="489" spans="1:16" x14ac:dyDescent="0.25">
      <c r="A489" s="17" t="s">
        <v>50</v>
      </c>
      <c r="E489" s="25" t="s">
        <v>80</v>
      </c>
    </row>
    <row r="490" spans="1:16" ht="90" x14ac:dyDescent="0.25">
      <c r="A490" s="17" t="s">
        <v>53</v>
      </c>
      <c r="E490" s="19" t="s">
        <v>342</v>
      </c>
    </row>
    <row r="491" spans="1:16" ht="45" x14ac:dyDescent="0.25">
      <c r="A491" s="17" t="s">
        <v>44</v>
      </c>
      <c r="B491" s="17">
        <v>96</v>
      </c>
      <c r="C491" s="18" t="s">
        <v>343</v>
      </c>
      <c r="D491" t="s">
        <v>46</v>
      </c>
      <c r="E491" s="19" t="s">
        <v>344</v>
      </c>
      <c r="F491" s="20" t="s">
        <v>79</v>
      </c>
      <c r="G491" s="21">
        <v>126</v>
      </c>
      <c r="H491" s="22">
        <v>0</v>
      </c>
      <c r="I491" s="22">
        <f>ROUND(G491*H491,P4)</f>
        <v>0</v>
      </c>
      <c r="O491" s="23">
        <f>I491*0.21</f>
        <v>0</v>
      </c>
      <c r="P491">
        <v>3</v>
      </c>
    </row>
    <row r="492" spans="1:16" ht="30" x14ac:dyDescent="0.25">
      <c r="A492" s="17" t="s">
        <v>49</v>
      </c>
      <c r="E492" s="19" t="s">
        <v>340</v>
      </c>
    </row>
    <row r="493" spans="1:16" x14ac:dyDescent="0.25">
      <c r="A493" s="17" t="s">
        <v>50</v>
      </c>
      <c r="E493" s="25" t="s">
        <v>345</v>
      </c>
    </row>
    <row r="494" spans="1:16" x14ac:dyDescent="0.25">
      <c r="A494" s="17" t="s">
        <v>50</v>
      </c>
      <c r="E494" s="25" t="s">
        <v>346</v>
      </c>
    </row>
    <row r="495" spans="1:16" ht="90" x14ac:dyDescent="0.25">
      <c r="A495" s="17" t="s">
        <v>53</v>
      </c>
      <c r="E495" s="19" t="s">
        <v>342</v>
      </c>
    </row>
    <row r="496" spans="1:16" ht="45" x14ac:dyDescent="0.25">
      <c r="A496" s="17" t="s">
        <v>44</v>
      </c>
      <c r="B496" s="17">
        <v>97</v>
      </c>
      <c r="C496" s="18" t="s">
        <v>347</v>
      </c>
      <c r="D496" t="s">
        <v>46</v>
      </c>
      <c r="E496" s="19" t="s">
        <v>348</v>
      </c>
      <c r="F496" s="20" t="s">
        <v>79</v>
      </c>
      <c r="G496" s="21">
        <v>26</v>
      </c>
      <c r="H496" s="22">
        <v>0</v>
      </c>
      <c r="I496" s="22">
        <f>ROUND(G496*H496,P4)</f>
        <v>0</v>
      </c>
      <c r="O496" s="23">
        <f>I496*0.21</f>
        <v>0</v>
      </c>
      <c r="P496">
        <v>3</v>
      </c>
    </row>
    <row r="497" spans="1:16" ht="30" x14ac:dyDescent="0.25">
      <c r="A497" s="17" t="s">
        <v>49</v>
      </c>
      <c r="E497" s="19" t="s">
        <v>340</v>
      </c>
    </row>
    <row r="498" spans="1:16" x14ac:dyDescent="0.25">
      <c r="A498" s="17" t="s">
        <v>50</v>
      </c>
      <c r="E498" s="25" t="s">
        <v>349</v>
      </c>
    </row>
    <row r="499" spans="1:16" x14ac:dyDescent="0.25">
      <c r="A499" s="17" t="s">
        <v>50</v>
      </c>
      <c r="E499" s="25" t="s">
        <v>350</v>
      </c>
    </row>
    <row r="500" spans="1:16" ht="90" x14ac:dyDescent="0.25">
      <c r="A500" s="17" t="s">
        <v>53</v>
      </c>
      <c r="E500" s="19" t="s">
        <v>342</v>
      </c>
    </row>
    <row r="501" spans="1:16" ht="45" x14ac:dyDescent="0.25">
      <c r="A501" s="17" t="s">
        <v>44</v>
      </c>
      <c r="B501" s="17">
        <v>98</v>
      </c>
      <c r="C501" s="18" t="s">
        <v>351</v>
      </c>
      <c r="D501" t="s">
        <v>46</v>
      </c>
      <c r="E501" s="19" t="s">
        <v>352</v>
      </c>
      <c r="F501" s="20" t="s">
        <v>79</v>
      </c>
      <c r="G501" s="21">
        <v>1.3859999999999999</v>
      </c>
      <c r="H501" s="22">
        <v>0</v>
      </c>
      <c r="I501" s="22">
        <f>ROUND(G501*H501,P4)</f>
        <v>0</v>
      </c>
      <c r="O501" s="23">
        <f>I501*0.21</f>
        <v>0</v>
      </c>
      <c r="P501">
        <v>3</v>
      </c>
    </row>
    <row r="502" spans="1:16" ht="30" x14ac:dyDescent="0.25">
      <c r="A502" s="17" t="s">
        <v>49</v>
      </c>
      <c r="E502" s="19" t="s">
        <v>340</v>
      </c>
    </row>
    <row r="503" spans="1:16" x14ac:dyDescent="0.25">
      <c r="A503" s="17" t="s">
        <v>50</v>
      </c>
      <c r="E503" s="25" t="s">
        <v>353</v>
      </c>
    </row>
    <row r="504" spans="1:16" x14ac:dyDescent="0.25">
      <c r="A504" s="17" t="s">
        <v>50</v>
      </c>
      <c r="E504" s="25" t="s">
        <v>354</v>
      </c>
    </row>
    <row r="505" spans="1:16" ht="90" x14ac:dyDescent="0.25">
      <c r="A505" s="17" t="s">
        <v>53</v>
      </c>
      <c r="E505" s="19" t="s">
        <v>342</v>
      </c>
    </row>
    <row r="506" spans="1:16" ht="45" x14ac:dyDescent="0.25">
      <c r="A506" s="17" t="s">
        <v>44</v>
      </c>
      <c r="B506" s="17">
        <v>99</v>
      </c>
      <c r="C506" s="18" t="s">
        <v>355</v>
      </c>
      <c r="D506" t="s">
        <v>46</v>
      </c>
      <c r="E506" s="19" t="s">
        <v>356</v>
      </c>
      <c r="F506" s="20" t="s">
        <v>79</v>
      </c>
      <c r="G506" s="21">
        <v>0.8</v>
      </c>
      <c r="H506" s="22">
        <v>0</v>
      </c>
      <c r="I506" s="22">
        <f>ROUND(G506*H506,P4)</f>
        <v>0</v>
      </c>
      <c r="O506" s="23">
        <f>I506*0.21</f>
        <v>0</v>
      </c>
      <c r="P506">
        <v>3</v>
      </c>
    </row>
    <row r="507" spans="1:16" ht="30" x14ac:dyDescent="0.25">
      <c r="A507" s="17" t="s">
        <v>49</v>
      </c>
      <c r="E507" s="19" t="s">
        <v>340</v>
      </c>
    </row>
    <row r="508" spans="1:16" x14ac:dyDescent="0.25">
      <c r="A508" s="17" t="s">
        <v>50</v>
      </c>
      <c r="E508" s="25" t="s">
        <v>357</v>
      </c>
    </row>
    <row r="509" spans="1:16" x14ac:dyDescent="0.25">
      <c r="A509" s="17" t="s">
        <v>50</v>
      </c>
      <c r="E509" s="25" t="s">
        <v>358</v>
      </c>
    </row>
    <row r="510" spans="1:16" ht="90" x14ac:dyDescent="0.25">
      <c r="A510" s="17" t="s">
        <v>53</v>
      </c>
      <c r="E510" s="19" t="s">
        <v>342</v>
      </c>
    </row>
    <row r="511" spans="1:16" x14ac:dyDescent="0.25">
      <c r="A511" s="14" t="s">
        <v>41</v>
      </c>
      <c r="B511" s="14"/>
      <c r="C511" s="15" t="s">
        <v>359</v>
      </c>
      <c r="D511" s="14"/>
      <c r="E511" s="14" t="s">
        <v>360</v>
      </c>
      <c r="F511" s="14"/>
      <c r="G511" s="14"/>
      <c r="H511" s="14"/>
      <c r="I511" s="16">
        <f>SUMIFS(I512:I576,A512:A576,"P")</f>
        <v>0</v>
      </c>
    </row>
    <row r="512" spans="1:16" x14ac:dyDescent="0.25">
      <c r="A512" s="17" t="s">
        <v>44</v>
      </c>
      <c r="B512" s="17">
        <v>100</v>
      </c>
      <c r="C512" s="18" t="s">
        <v>361</v>
      </c>
      <c r="D512" t="s">
        <v>46</v>
      </c>
      <c r="E512" s="19" t="s">
        <v>362</v>
      </c>
      <c r="F512" s="20" t="s">
        <v>66</v>
      </c>
      <c r="G512" s="21">
        <v>1</v>
      </c>
      <c r="H512" s="22">
        <v>0</v>
      </c>
      <c r="I512" s="22">
        <f>ROUND(G512*H512,P4)</f>
        <v>0</v>
      </c>
      <c r="O512" s="23">
        <f>I512*0.21</f>
        <v>0</v>
      </c>
      <c r="P512">
        <v>3</v>
      </c>
    </row>
    <row r="513" spans="1:16" x14ac:dyDescent="0.25">
      <c r="A513" s="17" t="s">
        <v>49</v>
      </c>
      <c r="E513" s="24" t="s">
        <v>46</v>
      </c>
    </row>
    <row r="514" spans="1:16" x14ac:dyDescent="0.25">
      <c r="A514" s="17" t="s">
        <v>50</v>
      </c>
      <c r="E514" s="25" t="s">
        <v>363</v>
      </c>
    </row>
    <row r="515" spans="1:16" x14ac:dyDescent="0.25">
      <c r="A515" s="17" t="s">
        <v>50</v>
      </c>
      <c r="E515" s="25" t="s">
        <v>96</v>
      </c>
    </row>
    <row r="516" spans="1:16" ht="45" x14ac:dyDescent="0.25">
      <c r="A516" s="17" t="s">
        <v>53</v>
      </c>
      <c r="E516" s="19" t="s">
        <v>364</v>
      </c>
    </row>
    <row r="517" spans="1:16" x14ac:dyDescent="0.25">
      <c r="A517" s="17" t="s">
        <v>44</v>
      </c>
      <c r="B517" s="17">
        <v>101</v>
      </c>
      <c r="C517" s="18" t="s">
        <v>365</v>
      </c>
      <c r="D517" t="s">
        <v>46</v>
      </c>
      <c r="E517" s="19" t="s">
        <v>366</v>
      </c>
      <c r="F517" s="20" t="s">
        <v>367</v>
      </c>
      <c r="G517" s="21">
        <v>2.5099999999999998</v>
      </c>
      <c r="H517" s="22">
        <v>0</v>
      </c>
      <c r="I517" s="22">
        <f>ROUND(G517*H517,P4)</f>
        <v>0</v>
      </c>
      <c r="O517" s="23">
        <f>I517*0.21</f>
        <v>0</v>
      </c>
      <c r="P517">
        <v>3</v>
      </c>
    </row>
    <row r="518" spans="1:16" x14ac:dyDescent="0.25">
      <c r="A518" s="17" t="s">
        <v>49</v>
      </c>
      <c r="E518" s="24" t="s">
        <v>46</v>
      </c>
    </row>
    <row r="519" spans="1:16" x14ac:dyDescent="0.25">
      <c r="A519" s="17" t="s">
        <v>50</v>
      </c>
      <c r="E519" s="25" t="s">
        <v>363</v>
      </c>
    </row>
    <row r="520" spans="1:16" x14ac:dyDescent="0.25">
      <c r="A520" s="17" t="s">
        <v>50</v>
      </c>
      <c r="E520" s="25" t="s">
        <v>368</v>
      </c>
    </row>
    <row r="521" spans="1:16" ht="75" x14ac:dyDescent="0.25">
      <c r="A521" s="17" t="s">
        <v>53</v>
      </c>
      <c r="E521" s="19" t="s">
        <v>369</v>
      </c>
    </row>
    <row r="522" spans="1:16" x14ac:dyDescent="0.25">
      <c r="A522" s="17" t="s">
        <v>44</v>
      </c>
      <c r="B522" s="17">
        <v>102</v>
      </c>
      <c r="C522" s="18" t="s">
        <v>370</v>
      </c>
      <c r="D522" t="s">
        <v>46</v>
      </c>
      <c r="E522" s="19" t="s">
        <v>371</v>
      </c>
      <c r="F522" s="20" t="s">
        <v>367</v>
      </c>
      <c r="G522" s="21">
        <v>2.5099999999999998</v>
      </c>
      <c r="H522" s="22">
        <v>0</v>
      </c>
      <c r="I522" s="22">
        <f>ROUND(G522*H522,P4)</f>
        <v>0</v>
      </c>
      <c r="O522" s="23">
        <f>I522*0.21</f>
        <v>0</v>
      </c>
      <c r="P522">
        <v>3</v>
      </c>
    </row>
    <row r="523" spans="1:16" x14ac:dyDescent="0.25">
      <c r="A523" s="17" t="s">
        <v>49</v>
      </c>
      <c r="E523" s="24" t="s">
        <v>46</v>
      </c>
    </row>
    <row r="524" spans="1:16" x14ac:dyDescent="0.25">
      <c r="A524" s="17" t="s">
        <v>50</v>
      </c>
      <c r="E524" s="25" t="s">
        <v>363</v>
      </c>
    </row>
    <row r="525" spans="1:16" x14ac:dyDescent="0.25">
      <c r="A525" s="17" t="s">
        <v>50</v>
      </c>
      <c r="E525" s="25" t="s">
        <v>368</v>
      </c>
    </row>
    <row r="526" spans="1:16" ht="75" x14ac:dyDescent="0.25">
      <c r="A526" s="17" t="s">
        <v>53</v>
      </c>
      <c r="E526" s="19" t="s">
        <v>372</v>
      </c>
    </row>
    <row r="527" spans="1:16" x14ac:dyDescent="0.25">
      <c r="A527" s="17" t="s">
        <v>44</v>
      </c>
      <c r="B527" s="17">
        <v>103</v>
      </c>
      <c r="C527" s="18" t="s">
        <v>373</v>
      </c>
      <c r="D527" t="s">
        <v>46</v>
      </c>
      <c r="E527" s="19" t="s">
        <v>374</v>
      </c>
      <c r="F527" s="20" t="s">
        <v>66</v>
      </c>
      <c r="G527" s="21">
        <v>2</v>
      </c>
      <c r="H527" s="22">
        <v>0</v>
      </c>
      <c r="I527" s="22">
        <f>ROUND(G527*H527,P4)</f>
        <v>0</v>
      </c>
      <c r="O527" s="23">
        <f>I527*0.21</f>
        <v>0</v>
      </c>
      <c r="P527">
        <v>3</v>
      </c>
    </row>
    <row r="528" spans="1:16" x14ac:dyDescent="0.25">
      <c r="A528" s="17" t="s">
        <v>49</v>
      </c>
      <c r="E528" s="24" t="s">
        <v>46</v>
      </c>
    </row>
    <row r="529" spans="1:16" x14ac:dyDescent="0.25">
      <c r="A529" s="17" t="s">
        <v>50</v>
      </c>
      <c r="E529" s="25" t="s">
        <v>363</v>
      </c>
    </row>
    <row r="530" spans="1:16" x14ac:dyDescent="0.25">
      <c r="A530" s="17" t="s">
        <v>50</v>
      </c>
      <c r="E530" s="25" t="s">
        <v>123</v>
      </c>
    </row>
    <row r="531" spans="1:16" ht="60" x14ac:dyDescent="0.25">
      <c r="A531" s="17" t="s">
        <v>53</v>
      </c>
      <c r="E531" s="19" t="s">
        <v>375</v>
      </c>
    </row>
    <row r="532" spans="1:16" ht="30" x14ac:dyDescent="0.25">
      <c r="A532" s="17" t="s">
        <v>44</v>
      </c>
      <c r="B532" s="17">
        <v>104</v>
      </c>
      <c r="C532" s="18" t="s">
        <v>376</v>
      </c>
      <c r="D532" t="s">
        <v>46</v>
      </c>
      <c r="E532" s="19" t="s">
        <v>377</v>
      </c>
      <c r="F532" s="20" t="s">
        <v>66</v>
      </c>
      <c r="G532" s="21">
        <v>21</v>
      </c>
      <c r="H532" s="22">
        <v>0</v>
      </c>
      <c r="I532" s="22">
        <f>ROUND(G532*H532,P4)</f>
        <v>0</v>
      </c>
      <c r="O532" s="23">
        <f>I532*0.21</f>
        <v>0</v>
      </c>
      <c r="P532">
        <v>3</v>
      </c>
    </row>
    <row r="533" spans="1:16" x14ac:dyDescent="0.25">
      <c r="A533" s="17" t="s">
        <v>49</v>
      </c>
      <c r="E533" s="24" t="s">
        <v>46</v>
      </c>
    </row>
    <row r="534" spans="1:16" x14ac:dyDescent="0.25">
      <c r="A534" s="17" t="s">
        <v>50</v>
      </c>
      <c r="E534" s="25" t="s">
        <v>363</v>
      </c>
    </row>
    <row r="535" spans="1:16" x14ac:dyDescent="0.25">
      <c r="A535" s="17" t="s">
        <v>50</v>
      </c>
      <c r="E535" s="25" t="s">
        <v>67</v>
      </c>
    </row>
    <row r="536" spans="1:16" ht="60" x14ac:dyDescent="0.25">
      <c r="A536" s="17" t="s">
        <v>53</v>
      </c>
      <c r="E536" s="19" t="s">
        <v>378</v>
      </c>
    </row>
    <row r="537" spans="1:16" ht="30" x14ac:dyDescent="0.25">
      <c r="A537" s="17" t="s">
        <v>44</v>
      </c>
      <c r="B537" s="17">
        <v>105</v>
      </c>
      <c r="C537" s="18" t="s">
        <v>379</v>
      </c>
      <c r="D537" t="s">
        <v>46</v>
      </c>
      <c r="E537" s="19" t="s">
        <v>380</v>
      </c>
      <c r="F537" s="20" t="s">
        <v>66</v>
      </c>
      <c r="G537" s="21">
        <v>40</v>
      </c>
      <c r="H537" s="22">
        <v>0</v>
      </c>
      <c r="I537" s="22">
        <f>ROUND(G537*H537,P4)</f>
        <v>0</v>
      </c>
      <c r="O537" s="23">
        <f>I537*0.21</f>
        <v>0</v>
      </c>
      <c r="P537">
        <v>3</v>
      </c>
    </row>
    <row r="538" spans="1:16" x14ac:dyDescent="0.25">
      <c r="A538" s="17" t="s">
        <v>49</v>
      </c>
      <c r="E538" s="24" t="s">
        <v>46</v>
      </c>
    </row>
    <row r="539" spans="1:16" x14ac:dyDescent="0.25">
      <c r="A539" s="17" t="s">
        <v>50</v>
      </c>
      <c r="E539" s="25" t="s">
        <v>363</v>
      </c>
    </row>
    <row r="540" spans="1:16" x14ac:dyDescent="0.25">
      <c r="A540" s="17" t="s">
        <v>50</v>
      </c>
      <c r="E540" s="25" t="s">
        <v>141</v>
      </c>
    </row>
    <row r="541" spans="1:16" ht="60" x14ac:dyDescent="0.25">
      <c r="A541" s="17" t="s">
        <v>53</v>
      </c>
      <c r="E541" s="19" t="s">
        <v>381</v>
      </c>
    </row>
    <row r="542" spans="1:16" ht="30" x14ac:dyDescent="0.25">
      <c r="A542" s="17" t="s">
        <v>44</v>
      </c>
      <c r="B542" s="17">
        <v>106</v>
      </c>
      <c r="C542" s="18" t="s">
        <v>382</v>
      </c>
      <c r="D542" t="s">
        <v>46</v>
      </c>
      <c r="E542" s="19" t="s">
        <v>383</v>
      </c>
      <c r="F542" s="20" t="s">
        <v>384</v>
      </c>
      <c r="G542" s="21">
        <v>40</v>
      </c>
      <c r="H542" s="22">
        <v>0</v>
      </c>
      <c r="I542" s="22">
        <f>ROUND(G542*H542,P4)</f>
        <v>0</v>
      </c>
      <c r="O542" s="23">
        <f>I542*0.21</f>
        <v>0</v>
      </c>
      <c r="P542">
        <v>3</v>
      </c>
    </row>
    <row r="543" spans="1:16" x14ac:dyDescent="0.25">
      <c r="A543" s="17" t="s">
        <v>49</v>
      </c>
      <c r="E543" s="24" t="s">
        <v>46</v>
      </c>
    </row>
    <row r="544" spans="1:16" x14ac:dyDescent="0.25">
      <c r="A544" s="17" t="s">
        <v>50</v>
      </c>
      <c r="E544" s="25" t="s">
        <v>363</v>
      </c>
    </row>
    <row r="545" spans="1:16" x14ac:dyDescent="0.25">
      <c r="A545" s="17" t="s">
        <v>50</v>
      </c>
      <c r="E545" s="25" t="s">
        <v>141</v>
      </c>
    </row>
    <row r="546" spans="1:16" ht="60" x14ac:dyDescent="0.25">
      <c r="A546" s="17" t="s">
        <v>53</v>
      </c>
      <c r="E546" s="19" t="s">
        <v>385</v>
      </c>
    </row>
    <row r="547" spans="1:16" x14ac:dyDescent="0.25">
      <c r="A547" s="17" t="s">
        <v>44</v>
      </c>
      <c r="B547" s="17">
        <v>107</v>
      </c>
      <c r="C547" s="18" t="s">
        <v>386</v>
      </c>
      <c r="D547" t="s">
        <v>46</v>
      </c>
      <c r="E547" s="19" t="s">
        <v>387</v>
      </c>
      <c r="F547" s="20" t="s">
        <v>66</v>
      </c>
      <c r="G547" s="21">
        <v>2</v>
      </c>
      <c r="H547" s="22">
        <v>0</v>
      </c>
      <c r="I547" s="22">
        <f>ROUND(G547*H547,P4)</f>
        <v>0</v>
      </c>
      <c r="O547" s="23">
        <f>I547*0.21</f>
        <v>0</v>
      </c>
      <c r="P547">
        <v>3</v>
      </c>
    </row>
    <row r="548" spans="1:16" x14ac:dyDescent="0.25">
      <c r="A548" s="17" t="s">
        <v>49</v>
      </c>
      <c r="E548" s="24" t="s">
        <v>46</v>
      </c>
    </row>
    <row r="549" spans="1:16" x14ac:dyDescent="0.25">
      <c r="A549" s="17" t="s">
        <v>50</v>
      </c>
      <c r="E549" s="25" t="s">
        <v>363</v>
      </c>
    </row>
    <row r="550" spans="1:16" x14ac:dyDescent="0.25">
      <c r="A550" s="17" t="s">
        <v>50</v>
      </c>
      <c r="E550" s="25" t="s">
        <v>123</v>
      </c>
    </row>
    <row r="551" spans="1:16" ht="45" x14ac:dyDescent="0.25">
      <c r="A551" s="17" t="s">
        <v>53</v>
      </c>
      <c r="E551" s="19" t="s">
        <v>388</v>
      </c>
    </row>
    <row r="552" spans="1:16" x14ac:dyDescent="0.25">
      <c r="A552" s="17" t="s">
        <v>44</v>
      </c>
      <c r="B552" s="17">
        <v>108</v>
      </c>
      <c r="C552" s="18" t="s">
        <v>389</v>
      </c>
      <c r="D552" t="s">
        <v>46</v>
      </c>
      <c r="E552" s="19" t="s">
        <v>390</v>
      </c>
      <c r="F552" s="20" t="s">
        <v>66</v>
      </c>
      <c r="G552" s="21">
        <v>2</v>
      </c>
      <c r="H552" s="22">
        <v>0</v>
      </c>
      <c r="I552" s="22">
        <f>ROUND(G552*H552,P4)</f>
        <v>0</v>
      </c>
      <c r="O552" s="23">
        <f>I552*0.21</f>
        <v>0</v>
      </c>
      <c r="P552">
        <v>3</v>
      </c>
    </row>
    <row r="553" spans="1:16" x14ac:dyDescent="0.25">
      <c r="A553" s="17" t="s">
        <v>49</v>
      </c>
      <c r="E553" s="24" t="s">
        <v>46</v>
      </c>
    </row>
    <row r="554" spans="1:16" x14ac:dyDescent="0.25">
      <c r="A554" s="17" t="s">
        <v>50</v>
      </c>
      <c r="E554" s="25" t="s">
        <v>363</v>
      </c>
    </row>
    <row r="555" spans="1:16" x14ac:dyDescent="0.25">
      <c r="A555" s="17" t="s">
        <v>50</v>
      </c>
      <c r="E555" s="25" t="s">
        <v>123</v>
      </c>
    </row>
    <row r="556" spans="1:16" ht="60" x14ac:dyDescent="0.25">
      <c r="A556" s="17" t="s">
        <v>53</v>
      </c>
      <c r="E556" s="19" t="s">
        <v>391</v>
      </c>
    </row>
    <row r="557" spans="1:16" x14ac:dyDescent="0.25">
      <c r="A557" s="17" t="s">
        <v>44</v>
      </c>
      <c r="B557" s="17">
        <v>109</v>
      </c>
      <c r="C557" s="18" t="s">
        <v>392</v>
      </c>
      <c r="D557" t="s">
        <v>46</v>
      </c>
      <c r="E557" s="19" t="s">
        <v>393</v>
      </c>
      <c r="F557" s="20" t="s">
        <v>66</v>
      </c>
      <c r="G557" s="21">
        <v>2</v>
      </c>
      <c r="H557" s="22">
        <v>0</v>
      </c>
      <c r="I557" s="22">
        <f>ROUND(G557*H557,P4)</f>
        <v>0</v>
      </c>
      <c r="O557" s="23">
        <f>I557*0.21</f>
        <v>0</v>
      </c>
      <c r="P557">
        <v>3</v>
      </c>
    </row>
    <row r="558" spans="1:16" x14ac:dyDescent="0.25">
      <c r="A558" s="17" t="s">
        <v>49</v>
      </c>
      <c r="E558" s="24" t="s">
        <v>46</v>
      </c>
    </row>
    <row r="559" spans="1:16" x14ac:dyDescent="0.25">
      <c r="A559" s="17" t="s">
        <v>50</v>
      </c>
      <c r="E559" s="25" t="s">
        <v>363</v>
      </c>
    </row>
    <row r="560" spans="1:16" x14ac:dyDescent="0.25">
      <c r="A560" s="17" t="s">
        <v>50</v>
      </c>
      <c r="E560" s="25" t="s">
        <v>123</v>
      </c>
    </row>
    <row r="561" spans="1:16" ht="60" x14ac:dyDescent="0.25">
      <c r="A561" s="17" t="s">
        <v>53</v>
      </c>
      <c r="E561" s="19" t="s">
        <v>394</v>
      </c>
    </row>
    <row r="562" spans="1:16" x14ac:dyDescent="0.25">
      <c r="A562" s="17" t="s">
        <v>44</v>
      </c>
      <c r="B562" s="17">
        <v>110</v>
      </c>
      <c r="C562" s="18" t="s">
        <v>395</v>
      </c>
      <c r="D562" t="s">
        <v>46</v>
      </c>
      <c r="E562" s="19" t="s">
        <v>396</v>
      </c>
      <c r="F562" s="20" t="s">
        <v>48</v>
      </c>
      <c r="G562" s="21">
        <v>20</v>
      </c>
      <c r="H562" s="22">
        <v>0</v>
      </c>
      <c r="I562" s="22">
        <f>ROUND(G562*H562,P4)</f>
        <v>0</v>
      </c>
      <c r="O562" s="23">
        <f>I562*0.21</f>
        <v>0</v>
      </c>
      <c r="P562">
        <v>3</v>
      </c>
    </row>
    <row r="563" spans="1:16" x14ac:dyDescent="0.25">
      <c r="A563" s="17" t="s">
        <v>49</v>
      </c>
      <c r="E563" s="24" t="s">
        <v>46</v>
      </c>
    </row>
    <row r="564" spans="1:16" x14ac:dyDescent="0.25">
      <c r="A564" s="17" t="s">
        <v>50</v>
      </c>
      <c r="E564" s="25" t="s">
        <v>363</v>
      </c>
    </row>
    <row r="565" spans="1:16" x14ac:dyDescent="0.25">
      <c r="A565" s="17" t="s">
        <v>50</v>
      </c>
      <c r="E565" s="25" t="s">
        <v>130</v>
      </c>
    </row>
    <row r="566" spans="1:16" ht="45" x14ac:dyDescent="0.25">
      <c r="A566" s="17" t="s">
        <v>53</v>
      </c>
      <c r="E566" s="19" t="s">
        <v>397</v>
      </c>
    </row>
    <row r="567" spans="1:16" x14ac:dyDescent="0.25">
      <c r="A567" s="17" t="s">
        <v>44</v>
      </c>
      <c r="B567" s="17">
        <v>111</v>
      </c>
      <c r="C567" s="18" t="s">
        <v>398</v>
      </c>
      <c r="D567" t="s">
        <v>46</v>
      </c>
      <c r="E567" s="19" t="s">
        <v>399</v>
      </c>
      <c r="F567" s="20" t="s">
        <v>48</v>
      </c>
      <c r="G567" s="21">
        <v>59</v>
      </c>
      <c r="H567" s="22">
        <v>0</v>
      </c>
      <c r="I567" s="22">
        <f>ROUND(G567*H567,P4)</f>
        <v>0</v>
      </c>
      <c r="O567" s="23">
        <f>I567*0.21</f>
        <v>0</v>
      </c>
      <c r="P567">
        <v>3</v>
      </c>
    </row>
    <row r="568" spans="1:16" x14ac:dyDescent="0.25">
      <c r="A568" s="17" t="s">
        <v>49</v>
      </c>
      <c r="E568" s="24" t="s">
        <v>46</v>
      </c>
    </row>
    <row r="569" spans="1:16" x14ac:dyDescent="0.25">
      <c r="A569" s="17" t="s">
        <v>50</v>
      </c>
      <c r="E569" s="25" t="s">
        <v>400</v>
      </c>
    </row>
    <row r="570" spans="1:16" x14ac:dyDescent="0.25">
      <c r="A570" s="17" t="s">
        <v>50</v>
      </c>
      <c r="E570" s="25" t="s">
        <v>401</v>
      </c>
    </row>
    <row r="571" spans="1:16" ht="60" x14ac:dyDescent="0.25">
      <c r="A571" s="17" t="s">
        <v>53</v>
      </c>
      <c r="E571" s="19" t="s">
        <v>402</v>
      </c>
    </row>
    <row r="572" spans="1:16" ht="30" x14ac:dyDescent="0.25">
      <c r="A572" s="17" t="s">
        <v>44</v>
      </c>
      <c r="B572" s="17">
        <v>112</v>
      </c>
      <c r="C572" s="18" t="s">
        <v>403</v>
      </c>
      <c r="D572" t="s">
        <v>46</v>
      </c>
      <c r="E572" s="19" t="s">
        <v>404</v>
      </c>
      <c r="F572" s="20" t="s">
        <v>66</v>
      </c>
      <c r="G572" s="21">
        <v>6</v>
      </c>
      <c r="H572" s="22">
        <v>0</v>
      </c>
      <c r="I572" s="22">
        <f>ROUND(G572*H572,P4)</f>
        <v>0</v>
      </c>
      <c r="O572" s="23">
        <f>I572*0.21</f>
        <v>0</v>
      </c>
      <c r="P572">
        <v>3</v>
      </c>
    </row>
    <row r="573" spans="1:16" x14ac:dyDescent="0.25">
      <c r="A573" s="17" t="s">
        <v>49</v>
      </c>
      <c r="E573" s="24" t="s">
        <v>46</v>
      </c>
    </row>
    <row r="574" spans="1:16" x14ac:dyDescent="0.25">
      <c r="A574" s="17" t="s">
        <v>50</v>
      </c>
      <c r="E574" s="25" t="s">
        <v>363</v>
      </c>
    </row>
    <row r="575" spans="1:16" x14ac:dyDescent="0.25">
      <c r="A575" s="17" t="s">
        <v>50</v>
      </c>
      <c r="E575" s="25" t="s">
        <v>168</v>
      </c>
    </row>
    <row r="576" spans="1:16" ht="30" x14ac:dyDescent="0.25">
      <c r="A576" s="17" t="s">
        <v>53</v>
      </c>
      <c r="E576" s="19" t="s">
        <v>405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2"/>
  <sheetViews>
    <sheetView topLeftCell="B1" zoomScaleNormal="100" workbookViewId="0">
      <selection activeCell="L132" sqref="L132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17</v>
      </c>
      <c r="F2" s="3"/>
      <c r="G2" s="3"/>
      <c r="H2" s="3"/>
      <c r="I2" s="3"/>
    </row>
    <row r="3" spans="1:16" x14ac:dyDescent="0.25">
      <c r="A3" t="s">
        <v>18</v>
      </c>
      <c r="B3" s="11" t="s">
        <v>19</v>
      </c>
      <c r="C3" s="29" t="s">
        <v>20</v>
      </c>
      <c r="D3" s="30"/>
      <c r="E3" s="11" t="s">
        <v>21</v>
      </c>
      <c r="F3" s="3"/>
      <c r="G3" s="3"/>
      <c r="H3" s="12" t="s">
        <v>13</v>
      </c>
      <c r="I3" s="13">
        <f>SUMIFS(I10:I142,A10:A142,"SD")</f>
        <v>0</v>
      </c>
      <c r="O3">
        <v>0</v>
      </c>
      <c r="P3">
        <v>2</v>
      </c>
    </row>
    <row r="4" spans="1:16" x14ac:dyDescent="0.25">
      <c r="A4" t="s">
        <v>22</v>
      </c>
      <c r="B4" s="11" t="s">
        <v>23</v>
      </c>
      <c r="C4" s="29" t="s">
        <v>24</v>
      </c>
      <c r="D4" s="30"/>
      <c r="E4" s="11" t="s">
        <v>25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26</v>
      </c>
      <c r="B5" s="11" t="s">
        <v>23</v>
      </c>
      <c r="C5" s="29" t="s">
        <v>406</v>
      </c>
      <c r="D5" s="30"/>
      <c r="E5" s="11" t="s">
        <v>407</v>
      </c>
      <c r="F5" s="3"/>
      <c r="G5" s="3"/>
      <c r="H5" s="3"/>
      <c r="I5" s="3"/>
      <c r="O5">
        <v>0.21</v>
      </c>
    </row>
    <row r="6" spans="1:16" x14ac:dyDescent="0.25">
      <c r="A6" t="s">
        <v>29</v>
      </c>
      <c r="B6" s="11" t="s">
        <v>30</v>
      </c>
      <c r="C6" s="29" t="s">
        <v>13</v>
      </c>
      <c r="D6" s="30"/>
      <c r="E6" s="11" t="s">
        <v>14</v>
      </c>
      <c r="F6" s="3"/>
      <c r="G6" s="3"/>
      <c r="H6" s="3"/>
      <c r="I6" s="3"/>
    </row>
    <row r="7" spans="1:16" x14ac:dyDescent="0.25">
      <c r="A7" s="28" t="s">
        <v>31</v>
      </c>
      <c r="B7" s="28" t="s">
        <v>32</v>
      </c>
      <c r="C7" s="28" t="s">
        <v>33</v>
      </c>
      <c r="D7" s="28" t="s">
        <v>34</v>
      </c>
      <c r="E7" s="28" t="s">
        <v>35</v>
      </c>
      <c r="F7" s="28" t="s">
        <v>36</v>
      </c>
      <c r="G7" s="28" t="s">
        <v>37</v>
      </c>
      <c r="H7" s="28" t="s">
        <v>38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39</v>
      </c>
      <c r="I8" s="7" t="s">
        <v>40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41</v>
      </c>
      <c r="B10" s="14"/>
      <c r="C10" s="15" t="s">
        <v>132</v>
      </c>
      <c r="D10" s="14"/>
      <c r="E10" s="14" t="s">
        <v>133</v>
      </c>
      <c r="F10" s="14"/>
      <c r="G10" s="14"/>
      <c r="H10" s="14"/>
      <c r="I10" s="16">
        <f>SUMIFS(I11:I90,A11:A90,"P")</f>
        <v>0</v>
      </c>
    </row>
    <row r="11" spans="1:16" ht="30" x14ac:dyDescent="0.25">
      <c r="A11" s="17" t="s">
        <v>44</v>
      </c>
      <c r="B11" s="17">
        <v>1</v>
      </c>
      <c r="C11" s="18" t="s">
        <v>408</v>
      </c>
      <c r="D11" t="s">
        <v>46</v>
      </c>
      <c r="E11" s="19" t="s">
        <v>409</v>
      </c>
      <c r="F11" s="20" t="s">
        <v>66</v>
      </c>
      <c r="G11" s="21">
        <v>4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49</v>
      </c>
      <c r="E12" s="24" t="s">
        <v>46</v>
      </c>
    </row>
    <row r="13" spans="1:16" x14ac:dyDescent="0.25">
      <c r="A13" s="17" t="s">
        <v>50</v>
      </c>
      <c r="E13" s="25" t="s">
        <v>136</v>
      </c>
    </row>
    <row r="14" spans="1:16" x14ac:dyDescent="0.25">
      <c r="A14" s="17" t="s">
        <v>50</v>
      </c>
      <c r="E14" s="25" t="s">
        <v>161</v>
      </c>
    </row>
    <row r="15" spans="1:16" ht="75" x14ac:dyDescent="0.25">
      <c r="A15" s="17" t="s">
        <v>53</v>
      </c>
      <c r="E15" s="19" t="s">
        <v>410</v>
      </c>
    </row>
    <row r="16" spans="1:16" ht="30" x14ac:dyDescent="0.25">
      <c r="A16" s="17" t="s">
        <v>44</v>
      </c>
      <c r="B16" s="17">
        <v>2</v>
      </c>
      <c r="C16" s="18" t="s">
        <v>411</v>
      </c>
      <c r="D16" t="s">
        <v>46</v>
      </c>
      <c r="E16" s="19" t="s">
        <v>412</v>
      </c>
      <c r="F16" s="20" t="s">
        <v>66</v>
      </c>
      <c r="G16" s="21">
        <v>2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49</v>
      </c>
      <c r="E17" s="24" t="s">
        <v>46</v>
      </c>
    </row>
    <row r="18" spans="1:16" x14ac:dyDescent="0.25">
      <c r="A18" s="17" t="s">
        <v>50</v>
      </c>
      <c r="E18" s="25" t="s">
        <v>136</v>
      </c>
    </row>
    <row r="19" spans="1:16" x14ac:dyDescent="0.25">
      <c r="A19" s="17" t="s">
        <v>50</v>
      </c>
      <c r="E19" s="25" t="s">
        <v>123</v>
      </c>
    </row>
    <row r="20" spans="1:16" ht="90" x14ac:dyDescent="0.25">
      <c r="A20" s="17" t="s">
        <v>53</v>
      </c>
      <c r="E20" s="19" t="s">
        <v>169</v>
      </c>
    </row>
    <row r="21" spans="1:16" ht="30" x14ac:dyDescent="0.25">
      <c r="A21" s="17" t="s">
        <v>44</v>
      </c>
      <c r="B21" s="17">
        <v>3</v>
      </c>
      <c r="C21" s="18" t="s">
        <v>413</v>
      </c>
      <c r="D21" t="s">
        <v>46</v>
      </c>
      <c r="E21" s="19" t="s">
        <v>414</v>
      </c>
      <c r="F21" s="20" t="s">
        <v>66</v>
      </c>
      <c r="G21" s="21">
        <v>5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49</v>
      </c>
      <c r="E22" s="24" t="s">
        <v>46</v>
      </c>
    </row>
    <row r="23" spans="1:16" x14ac:dyDescent="0.25">
      <c r="A23" s="17" t="s">
        <v>50</v>
      </c>
      <c r="E23" s="25" t="s">
        <v>136</v>
      </c>
    </row>
    <row r="24" spans="1:16" x14ac:dyDescent="0.25">
      <c r="A24" s="17" t="s">
        <v>50</v>
      </c>
      <c r="E24" s="25" t="s">
        <v>415</v>
      </c>
    </row>
    <row r="25" spans="1:16" ht="90" x14ac:dyDescent="0.25">
      <c r="A25" s="17" t="s">
        <v>53</v>
      </c>
      <c r="E25" s="19" t="s">
        <v>169</v>
      </c>
    </row>
    <row r="26" spans="1:16" ht="30" x14ac:dyDescent="0.25">
      <c r="A26" s="17" t="s">
        <v>44</v>
      </c>
      <c r="B26" s="17">
        <v>4</v>
      </c>
      <c r="C26" s="18" t="s">
        <v>416</v>
      </c>
      <c r="D26" t="s">
        <v>46</v>
      </c>
      <c r="E26" s="19" t="s">
        <v>417</v>
      </c>
      <c r="F26" s="20" t="s">
        <v>66</v>
      </c>
      <c r="G26" s="21">
        <v>30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49</v>
      </c>
      <c r="E27" s="24" t="s">
        <v>46</v>
      </c>
    </row>
    <row r="28" spans="1:16" x14ac:dyDescent="0.25">
      <c r="A28" s="17" t="s">
        <v>50</v>
      </c>
      <c r="E28" s="25" t="s">
        <v>136</v>
      </c>
    </row>
    <row r="29" spans="1:16" x14ac:dyDescent="0.25">
      <c r="A29" s="17" t="s">
        <v>50</v>
      </c>
      <c r="E29" s="25" t="s">
        <v>418</v>
      </c>
    </row>
    <row r="30" spans="1:16" ht="90" x14ac:dyDescent="0.25">
      <c r="A30" s="17" t="s">
        <v>53</v>
      </c>
      <c r="E30" s="19" t="s">
        <v>169</v>
      </c>
    </row>
    <row r="31" spans="1:16" ht="30" x14ac:dyDescent="0.25">
      <c r="A31" s="17" t="s">
        <v>44</v>
      </c>
      <c r="B31" s="17">
        <v>5</v>
      </c>
      <c r="C31" s="18" t="s">
        <v>419</v>
      </c>
      <c r="D31" t="s">
        <v>46</v>
      </c>
      <c r="E31" s="19" t="s">
        <v>420</v>
      </c>
      <c r="F31" s="20" t="s">
        <v>66</v>
      </c>
      <c r="G31" s="21">
        <v>8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49</v>
      </c>
      <c r="E32" s="24" t="s">
        <v>46</v>
      </c>
    </row>
    <row r="33" spans="1:16" x14ac:dyDescent="0.25">
      <c r="A33" s="17" t="s">
        <v>50</v>
      </c>
      <c r="E33" s="25" t="s">
        <v>136</v>
      </c>
    </row>
    <row r="34" spans="1:16" x14ac:dyDescent="0.25">
      <c r="A34" s="17" t="s">
        <v>50</v>
      </c>
      <c r="E34" s="25" t="s">
        <v>153</v>
      </c>
    </row>
    <row r="35" spans="1:16" ht="90" x14ac:dyDescent="0.25">
      <c r="A35" s="17" t="s">
        <v>53</v>
      </c>
      <c r="E35" s="19" t="s">
        <v>169</v>
      </c>
    </row>
    <row r="36" spans="1:16" x14ac:dyDescent="0.25">
      <c r="A36" s="17" t="s">
        <v>44</v>
      </c>
      <c r="B36" s="17">
        <v>6</v>
      </c>
      <c r="C36" s="18" t="s">
        <v>421</v>
      </c>
      <c r="D36" t="s">
        <v>46</v>
      </c>
      <c r="E36" s="19" t="s">
        <v>422</v>
      </c>
      <c r="F36" s="20" t="s">
        <v>66</v>
      </c>
      <c r="G36" s="21">
        <v>6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49</v>
      </c>
      <c r="E37" s="24" t="s">
        <v>46</v>
      </c>
    </row>
    <row r="38" spans="1:16" x14ac:dyDescent="0.25">
      <c r="A38" s="17" t="s">
        <v>50</v>
      </c>
      <c r="E38" s="25" t="s">
        <v>136</v>
      </c>
    </row>
    <row r="39" spans="1:16" x14ac:dyDescent="0.25">
      <c r="A39" s="17" t="s">
        <v>50</v>
      </c>
      <c r="E39" s="25" t="s">
        <v>168</v>
      </c>
    </row>
    <row r="40" spans="1:16" ht="90" x14ac:dyDescent="0.25">
      <c r="A40" s="17" t="s">
        <v>53</v>
      </c>
      <c r="E40" s="19" t="s">
        <v>169</v>
      </c>
    </row>
    <row r="41" spans="1:16" ht="30" x14ac:dyDescent="0.25">
      <c r="A41" s="17" t="s">
        <v>44</v>
      </c>
      <c r="B41" s="17">
        <v>7</v>
      </c>
      <c r="C41" s="18" t="s">
        <v>423</v>
      </c>
      <c r="D41" t="s">
        <v>46</v>
      </c>
      <c r="E41" s="19" t="s">
        <v>424</v>
      </c>
      <c r="F41" s="20" t="s">
        <v>100</v>
      </c>
      <c r="G41" s="21">
        <v>175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49</v>
      </c>
      <c r="E42" s="24" t="s">
        <v>46</v>
      </c>
    </row>
    <row r="43" spans="1:16" x14ac:dyDescent="0.25">
      <c r="A43" s="17" t="s">
        <v>50</v>
      </c>
      <c r="E43" s="25" t="s">
        <v>136</v>
      </c>
    </row>
    <row r="44" spans="1:16" x14ac:dyDescent="0.25">
      <c r="A44" s="17" t="s">
        <v>50</v>
      </c>
      <c r="E44" s="25" t="s">
        <v>425</v>
      </c>
    </row>
    <row r="45" spans="1:16" ht="90" x14ac:dyDescent="0.25">
      <c r="A45" s="17" t="s">
        <v>53</v>
      </c>
      <c r="E45" s="19" t="s">
        <v>200</v>
      </c>
    </row>
    <row r="46" spans="1:16" x14ac:dyDescent="0.25">
      <c r="A46" s="17" t="s">
        <v>44</v>
      </c>
      <c r="B46" s="17">
        <v>8</v>
      </c>
      <c r="C46" s="18" t="s">
        <v>426</v>
      </c>
      <c r="D46" t="s">
        <v>46</v>
      </c>
      <c r="E46" s="19" t="s">
        <v>427</v>
      </c>
      <c r="F46" s="20" t="s">
        <v>100</v>
      </c>
      <c r="G46" s="21">
        <v>770</v>
      </c>
      <c r="H46" s="22">
        <v>0</v>
      </c>
      <c r="I46" s="22">
        <f>ROUND(G46*H46,P4)</f>
        <v>0</v>
      </c>
      <c r="O46" s="23">
        <f>I46*0.21</f>
        <v>0</v>
      </c>
      <c r="P46">
        <v>3</v>
      </c>
    </row>
    <row r="47" spans="1:16" x14ac:dyDescent="0.25">
      <c r="A47" s="17" t="s">
        <v>49</v>
      </c>
      <c r="E47" s="24" t="s">
        <v>46</v>
      </c>
    </row>
    <row r="48" spans="1:16" x14ac:dyDescent="0.25">
      <c r="A48" s="17" t="s">
        <v>50</v>
      </c>
      <c r="E48" s="25" t="s">
        <v>136</v>
      </c>
    </row>
    <row r="49" spans="1:16" x14ac:dyDescent="0.25">
      <c r="A49" s="17" t="s">
        <v>50</v>
      </c>
      <c r="E49" s="25" t="s">
        <v>428</v>
      </c>
    </row>
    <row r="50" spans="1:16" ht="90" x14ac:dyDescent="0.25">
      <c r="A50" s="17" t="s">
        <v>53</v>
      </c>
      <c r="E50" s="19" t="s">
        <v>200</v>
      </c>
    </row>
    <row r="51" spans="1:16" ht="30" x14ac:dyDescent="0.25">
      <c r="A51" s="17" t="s">
        <v>44</v>
      </c>
      <c r="B51" s="17">
        <v>9</v>
      </c>
      <c r="C51" s="18" t="s">
        <v>429</v>
      </c>
      <c r="D51" t="s">
        <v>46</v>
      </c>
      <c r="E51" s="19" t="s">
        <v>430</v>
      </c>
      <c r="F51" s="20" t="s">
        <v>66</v>
      </c>
      <c r="G51" s="21">
        <v>25</v>
      </c>
      <c r="H51" s="22">
        <v>0</v>
      </c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49</v>
      </c>
      <c r="E52" s="24" t="s">
        <v>46</v>
      </c>
    </row>
    <row r="53" spans="1:16" x14ac:dyDescent="0.25">
      <c r="A53" s="17" t="s">
        <v>50</v>
      </c>
      <c r="E53" s="25" t="s">
        <v>136</v>
      </c>
    </row>
    <row r="54" spans="1:16" x14ac:dyDescent="0.25">
      <c r="A54" s="17" t="s">
        <v>50</v>
      </c>
      <c r="E54" s="25" t="s">
        <v>431</v>
      </c>
    </row>
    <row r="55" spans="1:16" ht="45" x14ac:dyDescent="0.25">
      <c r="A55" s="17" t="s">
        <v>53</v>
      </c>
      <c r="E55" s="19" t="s">
        <v>432</v>
      </c>
    </row>
    <row r="56" spans="1:16" ht="30" x14ac:dyDescent="0.25">
      <c r="A56" s="17" t="s">
        <v>44</v>
      </c>
      <c r="B56" s="17">
        <v>10</v>
      </c>
      <c r="C56" s="18" t="s">
        <v>433</v>
      </c>
      <c r="D56" t="s">
        <v>46</v>
      </c>
      <c r="E56" s="19" t="s">
        <v>434</v>
      </c>
      <c r="F56" s="20" t="s">
        <v>66</v>
      </c>
      <c r="G56" s="21">
        <v>25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49</v>
      </c>
      <c r="E57" s="24" t="s">
        <v>46</v>
      </c>
    </row>
    <row r="58" spans="1:16" x14ac:dyDescent="0.25">
      <c r="A58" s="17" t="s">
        <v>50</v>
      </c>
      <c r="E58" s="25" t="s">
        <v>136</v>
      </c>
    </row>
    <row r="59" spans="1:16" x14ac:dyDescent="0.25">
      <c r="A59" s="17" t="s">
        <v>50</v>
      </c>
      <c r="E59" s="25" t="s">
        <v>431</v>
      </c>
    </row>
    <row r="60" spans="1:16" ht="60" x14ac:dyDescent="0.25">
      <c r="A60" s="17" t="s">
        <v>53</v>
      </c>
      <c r="E60" s="19" t="s">
        <v>435</v>
      </c>
    </row>
    <row r="61" spans="1:16" ht="30" x14ac:dyDescent="0.25">
      <c r="A61" s="17" t="s">
        <v>44</v>
      </c>
      <c r="B61" s="17">
        <v>11</v>
      </c>
      <c r="C61" s="18" t="s">
        <v>246</v>
      </c>
      <c r="D61" t="s">
        <v>46</v>
      </c>
      <c r="E61" s="19" t="s">
        <v>247</v>
      </c>
      <c r="F61" s="20" t="s">
        <v>48</v>
      </c>
      <c r="G61" s="21">
        <v>8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49</v>
      </c>
      <c r="E62" s="24" t="s">
        <v>46</v>
      </c>
    </row>
    <row r="63" spans="1:16" x14ac:dyDescent="0.25">
      <c r="A63" s="17" t="s">
        <v>50</v>
      </c>
      <c r="E63" s="25" t="s">
        <v>136</v>
      </c>
    </row>
    <row r="64" spans="1:16" x14ac:dyDescent="0.25">
      <c r="A64" s="17" t="s">
        <v>50</v>
      </c>
      <c r="E64" s="25" t="s">
        <v>153</v>
      </c>
    </row>
    <row r="65" spans="1:16" ht="60" x14ac:dyDescent="0.25">
      <c r="A65" s="17" t="s">
        <v>53</v>
      </c>
      <c r="E65" s="19" t="s">
        <v>249</v>
      </c>
    </row>
    <row r="66" spans="1:16" ht="30" x14ac:dyDescent="0.25">
      <c r="A66" s="17" t="s">
        <v>44</v>
      </c>
      <c r="B66" s="17">
        <v>12</v>
      </c>
      <c r="C66" s="18" t="s">
        <v>436</v>
      </c>
      <c r="D66" t="s">
        <v>46</v>
      </c>
      <c r="E66" s="19" t="s">
        <v>437</v>
      </c>
      <c r="F66" s="20" t="s">
        <v>66</v>
      </c>
      <c r="G66" s="21">
        <v>6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49</v>
      </c>
      <c r="E67" s="24" t="s">
        <v>46</v>
      </c>
    </row>
    <row r="68" spans="1:16" x14ac:dyDescent="0.25">
      <c r="A68" s="17" t="s">
        <v>50</v>
      </c>
      <c r="E68" s="25" t="s">
        <v>136</v>
      </c>
    </row>
    <row r="69" spans="1:16" x14ac:dyDescent="0.25">
      <c r="A69" s="17" t="s">
        <v>50</v>
      </c>
      <c r="E69" s="25" t="s">
        <v>168</v>
      </c>
    </row>
    <row r="70" spans="1:16" ht="105" x14ac:dyDescent="0.25">
      <c r="A70" s="17" t="s">
        <v>53</v>
      </c>
      <c r="E70" s="19" t="s">
        <v>438</v>
      </c>
    </row>
    <row r="71" spans="1:16" ht="30" x14ac:dyDescent="0.25">
      <c r="A71" s="17" t="s">
        <v>44</v>
      </c>
      <c r="B71" s="17">
        <v>13</v>
      </c>
      <c r="C71" s="18" t="s">
        <v>439</v>
      </c>
      <c r="D71" t="s">
        <v>46</v>
      </c>
      <c r="E71" s="19" t="s">
        <v>440</v>
      </c>
      <c r="F71" s="20" t="s">
        <v>66</v>
      </c>
      <c r="G71" s="21">
        <v>12</v>
      </c>
      <c r="H71" s="22">
        <v>0</v>
      </c>
      <c r="I71" s="22">
        <f>ROUND(G71*H71,P4)</f>
        <v>0</v>
      </c>
      <c r="O71" s="23">
        <f>I71*0.21</f>
        <v>0</v>
      </c>
      <c r="P71">
        <v>3</v>
      </c>
    </row>
    <row r="72" spans="1:16" x14ac:dyDescent="0.25">
      <c r="A72" s="17" t="s">
        <v>49</v>
      </c>
      <c r="E72" s="24" t="s">
        <v>46</v>
      </c>
    </row>
    <row r="73" spans="1:16" x14ac:dyDescent="0.25">
      <c r="A73" s="17" t="s">
        <v>50</v>
      </c>
      <c r="E73" s="25" t="s">
        <v>136</v>
      </c>
    </row>
    <row r="74" spans="1:16" x14ac:dyDescent="0.25">
      <c r="A74" s="17" t="s">
        <v>50</v>
      </c>
      <c r="E74" s="25" t="s">
        <v>126</v>
      </c>
    </row>
    <row r="75" spans="1:16" ht="135" x14ac:dyDescent="0.25">
      <c r="A75" s="17" t="s">
        <v>53</v>
      </c>
      <c r="E75" s="19" t="s">
        <v>441</v>
      </c>
    </row>
    <row r="76" spans="1:16" ht="30" x14ac:dyDescent="0.25">
      <c r="A76" s="17" t="s">
        <v>44</v>
      </c>
      <c r="B76" s="17">
        <v>14</v>
      </c>
      <c r="C76" s="18" t="s">
        <v>442</v>
      </c>
      <c r="D76" t="s">
        <v>46</v>
      </c>
      <c r="E76" s="19" t="s">
        <v>443</v>
      </c>
      <c r="F76" s="20" t="s">
        <v>66</v>
      </c>
      <c r="G76" s="21">
        <v>12</v>
      </c>
      <c r="H76" s="22">
        <v>0</v>
      </c>
      <c r="I76" s="22">
        <f>ROUND(G76*H76,P4)</f>
        <v>0</v>
      </c>
      <c r="O76" s="23">
        <f>I76*0.21</f>
        <v>0</v>
      </c>
      <c r="P76">
        <v>3</v>
      </c>
    </row>
    <row r="77" spans="1:16" x14ac:dyDescent="0.25">
      <c r="A77" s="17" t="s">
        <v>49</v>
      </c>
      <c r="E77" s="24" t="s">
        <v>46</v>
      </c>
    </row>
    <row r="78" spans="1:16" x14ac:dyDescent="0.25">
      <c r="A78" s="17" t="s">
        <v>50</v>
      </c>
      <c r="E78" s="25" t="s">
        <v>136</v>
      </c>
    </row>
    <row r="79" spans="1:16" x14ac:dyDescent="0.25">
      <c r="A79" s="17" t="s">
        <v>50</v>
      </c>
      <c r="E79" s="25" t="s">
        <v>126</v>
      </c>
    </row>
    <row r="80" spans="1:16" ht="195" x14ac:dyDescent="0.25">
      <c r="A80" s="17" t="s">
        <v>53</v>
      </c>
      <c r="E80" s="19" t="s">
        <v>444</v>
      </c>
    </row>
    <row r="81" spans="1:16" x14ac:dyDescent="0.25">
      <c r="A81" s="17" t="s">
        <v>44</v>
      </c>
      <c r="B81" s="17">
        <v>15</v>
      </c>
      <c r="C81" s="18" t="s">
        <v>445</v>
      </c>
      <c r="D81" t="s">
        <v>46</v>
      </c>
      <c r="E81" s="19" t="s">
        <v>446</v>
      </c>
      <c r="F81" s="20" t="s">
        <v>66</v>
      </c>
      <c r="G81" s="21">
        <v>4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49</v>
      </c>
      <c r="E82" s="24" t="s">
        <v>46</v>
      </c>
    </row>
    <row r="83" spans="1:16" x14ac:dyDescent="0.25">
      <c r="A83" s="17" t="s">
        <v>50</v>
      </c>
      <c r="E83" s="25" t="s">
        <v>136</v>
      </c>
    </row>
    <row r="84" spans="1:16" x14ac:dyDescent="0.25">
      <c r="A84" s="17" t="s">
        <v>50</v>
      </c>
      <c r="E84" s="25" t="s">
        <v>161</v>
      </c>
    </row>
    <row r="85" spans="1:16" ht="75" x14ac:dyDescent="0.25">
      <c r="A85" s="17" t="s">
        <v>53</v>
      </c>
      <c r="E85" s="19" t="s">
        <v>447</v>
      </c>
    </row>
    <row r="86" spans="1:16" x14ac:dyDescent="0.25">
      <c r="A86" s="17" t="s">
        <v>44</v>
      </c>
      <c r="B86" s="17">
        <v>16</v>
      </c>
      <c r="C86" s="18" t="s">
        <v>448</v>
      </c>
      <c r="D86" t="s">
        <v>46</v>
      </c>
      <c r="E86" s="19" t="s">
        <v>449</v>
      </c>
      <c r="F86" s="20" t="s">
        <v>66</v>
      </c>
      <c r="G86" s="21">
        <v>2</v>
      </c>
      <c r="H86" s="22">
        <v>0</v>
      </c>
      <c r="I86" s="22">
        <f>ROUND(G86*H86,P4)</f>
        <v>0</v>
      </c>
      <c r="O86" s="23">
        <f>I86*0.21</f>
        <v>0</v>
      </c>
      <c r="P86">
        <v>3</v>
      </c>
    </row>
    <row r="87" spans="1:16" x14ac:dyDescent="0.25">
      <c r="A87" s="17" t="s">
        <v>49</v>
      </c>
      <c r="E87" s="24" t="s">
        <v>46</v>
      </c>
    </row>
    <row r="88" spans="1:16" x14ac:dyDescent="0.25">
      <c r="A88" s="17" t="s">
        <v>50</v>
      </c>
      <c r="E88" s="25" t="s">
        <v>136</v>
      </c>
    </row>
    <row r="89" spans="1:16" x14ac:dyDescent="0.25">
      <c r="A89" s="17" t="s">
        <v>50</v>
      </c>
      <c r="E89" s="25" t="s">
        <v>123</v>
      </c>
    </row>
    <row r="90" spans="1:16" ht="75" x14ac:dyDescent="0.25">
      <c r="A90" s="17" t="s">
        <v>53</v>
      </c>
      <c r="E90" s="19" t="s">
        <v>450</v>
      </c>
    </row>
    <row r="91" spans="1:16" x14ac:dyDescent="0.25">
      <c r="A91" s="14" t="s">
        <v>41</v>
      </c>
      <c r="B91" s="14"/>
      <c r="C91" s="15" t="s">
        <v>255</v>
      </c>
      <c r="D91" s="14"/>
      <c r="E91" s="14" t="s">
        <v>256</v>
      </c>
      <c r="F91" s="14"/>
      <c r="G91" s="14"/>
      <c r="H91" s="14"/>
      <c r="I91" s="16">
        <f>SUMIFS(I92:I106,A92:A106,"P")</f>
        <v>0</v>
      </c>
    </row>
    <row r="92" spans="1:16" ht="30" x14ac:dyDescent="0.25">
      <c r="A92" s="17" t="s">
        <v>44</v>
      </c>
      <c r="B92" s="17">
        <v>17</v>
      </c>
      <c r="C92" s="18" t="s">
        <v>257</v>
      </c>
      <c r="D92" t="s">
        <v>46</v>
      </c>
      <c r="E92" s="19" t="s">
        <v>258</v>
      </c>
      <c r="F92" s="20" t="s">
        <v>48</v>
      </c>
      <c r="G92" s="21">
        <v>4</v>
      </c>
      <c r="H92" s="22">
        <v>0</v>
      </c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49</v>
      </c>
      <c r="E93" s="24" t="s">
        <v>46</v>
      </c>
    </row>
    <row r="94" spans="1:16" x14ac:dyDescent="0.25">
      <c r="A94" s="17" t="s">
        <v>50</v>
      </c>
      <c r="E94" s="25" t="s">
        <v>259</v>
      </c>
    </row>
    <row r="95" spans="1:16" x14ac:dyDescent="0.25">
      <c r="A95" s="17" t="s">
        <v>50</v>
      </c>
      <c r="E95" s="25" t="s">
        <v>161</v>
      </c>
    </row>
    <row r="96" spans="1:16" ht="60" x14ac:dyDescent="0.25">
      <c r="A96" s="17" t="s">
        <v>53</v>
      </c>
      <c r="E96" s="19" t="s">
        <v>261</v>
      </c>
    </row>
    <row r="97" spans="1:16" ht="30" x14ac:dyDescent="0.25">
      <c r="A97" s="17" t="s">
        <v>44</v>
      </c>
      <c r="B97" s="17">
        <v>18</v>
      </c>
      <c r="C97" s="18" t="s">
        <v>451</v>
      </c>
      <c r="D97" t="s">
        <v>46</v>
      </c>
      <c r="E97" s="19" t="s">
        <v>452</v>
      </c>
      <c r="F97" s="20" t="s">
        <v>66</v>
      </c>
      <c r="G97" s="21">
        <v>42</v>
      </c>
      <c r="H97" s="22">
        <v>0</v>
      </c>
      <c r="I97" s="22">
        <f>ROUND(G97*H97,P4)</f>
        <v>0</v>
      </c>
      <c r="O97" s="23">
        <f>I97*0.21</f>
        <v>0</v>
      </c>
      <c r="P97">
        <v>3</v>
      </c>
    </row>
    <row r="98" spans="1:16" x14ac:dyDescent="0.25">
      <c r="A98" s="17" t="s">
        <v>49</v>
      </c>
      <c r="E98" s="24" t="s">
        <v>46</v>
      </c>
    </row>
    <row r="99" spans="1:16" x14ac:dyDescent="0.25">
      <c r="A99" s="17" t="s">
        <v>50</v>
      </c>
      <c r="E99" s="25" t="s">
        <v>259</v>
      </c>
    </row>
    <row r="100" spans="1:16" x14ac:dyDescent="0.25">
      <c r="A100" s="17" t="s">
        <v>50</v>
      </c>
      <c r="E100" s="25" t="s">
        <v>453</v>
      </c>
    </row>
    <row r="101" spans="1:16" ht="90" x14ac:dyDescent="0.25">
      <c r="A101" s="17" t="s">
        <v>53</v>
      </c>
      <c r="E101" s="19" t="s">
        <v>282</v>
      </c>
    </row>
    <row r="102" spans="1:16" x14ac:dyDescent="0.25">
      <c r="A102" s="17" t="s">
        <v>44</v>
      </c>
      <c r="B102" s="17">
        <v>19</v>
      </c>
      <c r="C102" s="18" t="s">
        <v>454</v>
      </c>
      <c r="D102" t="s">
        <v>46</v>
      </c>
      <c r="E102" s="19" t="s">
        <v>455</v>
      </c>
      <c r="F102" s="20" t="s">
        <v>100</v>
      </c>
      <c r="G102" s="21">
        <v>420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x14ac:dyDescent="0.25">
      <c r="A103" s="17" t="s">
        <v>49</v>
      </c>
      <c r="E103" s="24" t="s">
        <v>46</v>
      </c>
    </row>
    <row r="104" spans="1:16" x14ac:dyDescent="0.25">
      <c r="A104" s="17" t="s">
        <v>50</v>
      </c>
      <c r="E104" s="25" t="s">
        <v>259</v>
      </c>
    </row>
    <row r="105" spans="1:16" x14ac:dyDescent="0.25">
      <c r="A105" s="17" t="s">
        <v>50</v>
      </c>
      <c r="E105" s="25" t="s">
        <v>456</v>
      </c>
    </row>
    <row r="106" spans="1:16" ht="90" x14ac:dyDescent="0.25">
      <c r="A106" s="17" t="s">
        <v>53</v>
      </c>
      <c r="E106" s="19" t="s">
        <v>457</v>
      </c>
    </row>
    <row r="107" spans="1:16" x14ac:dyDescent="0.25">
      <c r="A107" s="14" t="s">
        <v>41</v>
      </c>
      <c r="B107" s="14"/>
      <c r="C107" s="15" t="s">
        <v>359</v>
      </c>
      <c r="D107" s="14"/>
      <c r="E107" s="14" t="s">
        <v>360</v>
      </c>
      <c r="F107" s="14"/>
      <c r="G107" s="14"/>
      <c r="H107" s="14"/>
      <c r="I107" s="16">
        <f>SUMIFS(I108:I142,A108:A142,"P")</f>
        <v>0</v>
      </c>
    </row>
    <row r="108" spans="1:16" x14ac:dyDescent="0.25">
      <c r="A108" s="17" t="s">
        <v>44</v>
      </c>
      <c r="B108" s="17">
        <v>20</v>
      </c>
      <c r="C108" s="18" t="s">
        <v>458</v>
      </c>
      <c r="D108" t="s">
        <v>46</v>
      </c>
      <c r="E108" s="19" t="s">
        <v>459</v>
      </c>
      <c r="F108" s="20" t="s">
        <v>66</v>
      </c>
      <c r="G108" s="21">
        <v>38</v>
      </c>
      <c r="H108" s="22">
        <v>0</v>
      </c>
      <c r="I108" s="22">
        <f>ROUND(G108*H108,P4)</f>
        <v>0</v>
      </c>
      <c r="O108" s="23">
        <f>I108*0.21</f>
        <v>0</v>
      </c>
      <c r="P108">
        <v>3</v>
      </c>
    </row>
    <row r="109" spans="1:16" x14ac:dyDescent="0.25">
      <c r="A109" s="17" t="s">
        <v>49</v>
      </c>
      <c r="E109" s="24" t="s">
        <v>46</v>
      </c>
    </row>
    <row r="110" spans="1:16" x14ac:dyDescent="0.25">
      <c r="A110" s="17" t="s">
        <v>50</v>
      </c>
      <c r="E110" s="25" t="s">
        <v>363</v>
      </c>
    </row>
    <row r="111" spans="1:16" x14ac:dyDescent="0.25">
      <c r="A111" s="17" t="s">
        <v>50</v>
      </c>
      <c r="E111" s="25" t="s">
        <v>460</v>
      </c>
    </row>
    <row r="112" spans="1:16" ht="60" x14ac:dyDescent="0.25">
      <c r="A112" s="17" t="s">
        <v>53</v>
      </c>
      <c r="E112" s="19" t="s">
        <v>375</v>
      </c>
    </row>
    <row r="113" spans="1:16" x14ac:dyDescent="0.25">
      <c r="A113" s="17" t="s">
        <v>44</v>
      </c>
      <c r="B113" s="17">
        <v>21</v>
      </c>
      <c r="C113" s="18" t="s">
        <v>461</v>
      </c>
      <c r="D113" t="s">
        <v>46</v>
      </c>
      <c r="E113" s="19" t="s">
        <v>462</v>
      </c>
      <c r="F113" s="20" t="s">
        <v>66</v>
      </c>
      <c r="G113" s="21">
        <v>6</v>
      </c>
      <c r="H113" s="22">
        <v>0</v>
      </c>
      <c r="I113" s="22">
        <f>ROUND(G113*H113,P4)</f>
        <v>0</v>
      </c>
      <c r="O113" s="23">
        <f>I113*0.21</f>
        <v>0</v>
      </c>
      <c r="P113">
        <v>3</v>
      </c>
    </row>
    <row r="114" spans="1:16" x14ac:dyDescent="0.25">
      <c r="A114" s="17" t="s">
        <v>49</v>
      </c>
      <c r="E114" s="24" t="s">
        <v>46</v>
      </c>
    </row>
    <row r="115" spans="1:16" x14ac:dyDescent="0.25">
      <c r="A115" s="17" t="s">
        <v>50</v>
      </c>
      <c r="E115" s="25" t="s">
        <v>363</v>
      </c>
    </row>
    <row r="116" spans="1:16" x14ac:dyDescent="0.25">
      <c r="A116" s="17" t="s">
        <v>50</v>
      </c>
      <c r="E116" s="25" t="s">
        <v>168</v>
      </c>
    </row>
    <row r="117" spans="1:16" ht="60" x14ac:dyDescent="0.25">
      <c r="A117" s="17" t="s">
        <v>53</v>
      </c>
      <c r="E117" s="19" t="s">
        <v>375</v>
      </c>
    </row>
    <row r="118" spans="1:16" x14ac:dyDescent="0.25">
      <c r="A118" s="17" t="s">
        <v>44</v>
      </c>
      <c r="B118" s="17">
        <v>22</v>
      </c>
      <c r="C118" s="18" t="s">
        <v>386</v>
      </c>
      <c r="D118" t="s">
        <v>46</v>
      </c>
      <c r="E118" s="19" t="s">
        <v>387</v>
      </c>
      <c r="F118" s="20" t="s">
        <v>66</v>
      </c>
      <c r="G118" s="21">
        <v>2</v>
      </c>
      <c r="H118" s="22">
        <v>0</v>
      </c>
      <c r="I118" s="22">
        <f>ROUND(G118*H118,P4)</f>
        <v>0</v>
      </c>
      <c r="O118" s="23">
        <f>I118*0.21</f>
        <v>0</v>
      </c>
      <c r="P118">
        <v>3</v>
      </c>
    </row>
    <row r="119" spans="1:16" x14ac:dyDescent="0.25">
      <c r="A119" s="17" t="s">
        <v>49</v>
      </c>
      <c r="E119" s="24" t="s">
        <v>46</v>
      </c>
    </row>
    <row r="120" spans="1:16" x14ac:dyDescent="0.25">
      <c r="A120" s="17" t="s">
        <v>50</v>
      </c>
      <c r="E120" s="25" t="s">
        <v>363</v>
      </c>
    </row>
    <row r="121" spans="1:16" x14ac:dyDescent="0.25">
      <c r="A121" s="17" t="s">
        <v>50</v>
      </c>
      <c r="E121" s="25" t="s">
        <v>123</v>
      </c>
    </row>
    <row r="122" spans="1:16" ht="45" x14ac:dyDescent="0.25">
      <c r="A122" s="17" t="s">
        <v>53</v>
      </c>
      <c r="E122" s="19" t="s">
        <v>388</v>
      </c>
    </row>
    <row r="123" spans="1:16" x14ac:dyDescent="0.25">
      <c r="A123" s="17" t="s">
        <v>44</v>
      </c>
      <c r="B123" s="17">
        <v>23</v>
      </c>
      <c r="C123" s="18" t="s">
        <v>389</v>
      </c>
      <c r="D123" t="s">
        <v>46</v>
      </c>
      <c r="E123" s="19" t="s">
        <v>390</v>
      </c>
      <c r="F123" s="20" t="s">
        <v>66</v>
      </c>
      <c r="G123" s="21">
        <v>2</v>
      </c>
      <c r="H123" s="22">
        <v>0</v>
      </c>
      <c r="I123" s="22">
        <f>ROUND(G123*H123,P4)</f>
        <v>0</v>
      </c>
      <c r="O123" s="23">
        <f>I123*0.21</f>
        <v>0</v>
      </c>
      <c r="P123">
        <v>3</v>
      </c>
    </row>
    <row r="124" spans="1:16" x14ac:dyDescent="0.25">
      <c r="A124" s="17" t="s">
        <v>49</v>
      </c>
      <c r="E124" s="24" t="s">
        <v>46</v>
      </c>
    </row>
    <row r="125" spans="1:16" x14ac:dyDescent="0.25">
      <c r="A125" s="17" t="s">
        <v>50</v>
      </c>
      <c r="E125" s="25" t="s">
        <v>363</v>
      </c>
    </row>
    <row r="126" spans="1:16" x14ac:dyDescent="0.25">
      <c r="A126" s="17" t="s">
        <v>50</v>
      </c>
      <c r="E126" s="25" t="s">
        <v>123</v>
      </c>
    </row>
    <row r="127" spans="1:16" ht="60" x14ac:dyDescent="0.25">
      <c r="A127" s="17" t="s">
        <v>53</v>
      </c>
      <c r="E127" s="19" t="s">
        <v>391</v>
      </c>
    </row>
    <row r="128" spans="1:16" x14ac:dyDescent="0.25">
      <c r="A128" s="17" t="s">
        <v>44</v>
      </c>
      <c r="B128" s="17">
        <v>24</v>
      </c>
      <c r="C128" s="18" t="s">
        <v>392</v>
      </c>
      <c r="D128" t="s">
        <v>46</v>
      </c>
      <c r="E128" s="19" t="s">
        <v>393</v>
      </c>
      <c r="F128" s="20" t="s">
        <v>66</v>
      </c>
      <c r="G128" s="21">
        <v>2</v>
      </c>
      <c r="H128" s="22">
        <v>0</v>
      </c>
      <c r="I128" s="22">
        <f>ROUND(G128*H128,P4)</f>
        <v>0</v>
      </c>
      <c r="O128" s="23">
        <f>I128*0.21</f>
        <v>0</v>
      </c>
      <c r="P128">
        <v>3</v>
      </c>
    </row>
    <row r="129" spans="1:16" x14ac:dyDescent="0.25">
      <c r="A129" s="17" t="s">
        <v>49</v>
      </c>
      <c r="E129" s="24" t="s">
        <v>46</v>
      </c>
    </row>
    <row r="130" spans="1:16" x14ac:dyDescent="0.25">
      <c r="A130" s="17" t="s">
        <v>50</v>
      </c>
      <c r="E130" s="25" t="s">
        <v>363</v>
      </c>
    </row>
    <row r="131" spans="1:16" x14ac:dyDescent="0.25">
      <c r="A131" s="17" t="s">
        <v>50</v>
      </c>
      <c r="E131" s="25" t="s">
        <v>123</v>
      </c>
    </row>
    <row r="132" spans="1:16" ht="60" x14ac:dyDescent="0.25">
      <c r="A132" s="17" t="s">
        <v>53</v>
      </c>
      <c r="E132" s="19" t="s">
        <v>394</v>
      </c>
    </row>
    <row r="133" spans="1:16" x14ac:dyDescent="0.25">
      <c r="A133" s="17" t="s">
        <v>44</v>
      </c>
      <c r="B133" s="17">
        <v>25</v>
      </c>
      <c r="C133" s="18" t="s">
        <v>395</v>
      </c>
      <c r="D133" t="s">
        <v>46</v>
      </c>
      <c r="E133" s="19" t="s">
        <v>396</v>
      </c>
      <c r="F133" s="20" t="s">
        <v>48</v>
      </c>
      <c r="G133" s="21">
        <v>20</v>
      </c>
      <c r="H133" s="22">
        <v>0</v>
      </c>
      <c r="I133" s="22">
        <f>ROUND(G133*H133,P4)</f>
        <v>0</v>
      </c>
      <c r="O133" s="23">
        <f>I133*0.21</f>
        <v>0</v>
      </c>
      <c r="P133">
        <v>3</v>
      </c>
    </row>
    <row r="134" spans="1:16" x14ac:dyDescent="0.25">
      <c r="A134" s="17" t="s">
        <v>49</v>
      </c>
      <c r="E134" s="24" t="s">
        <v>46</v>
      </c>
    </row>
    <row r="135" spans="1:16" x14ac:dyDescent="0.25">
      <c r="A135" s="17" t="s">
        <v>50</v>
      </c>
      <c r="E135" s="25" t="s">
        <v>363</v>
      </c>
    </row>
    <row r="136" spans="1:16" x14ac:dyDescent="0.25">
      <c r="A136" s="17" t="s">
        <v>50</v>
      </c>
      <c r="E136" s="25" t="s">
        <v>130</v>
      </c>
    </row>
    <row r="137" spans="1:16" ht="45" x14ac:dyDescent="0.25">
      <c r="A137" s="17" t="s">
        <v>53</v>
      </c>
      <c r="E137" s="19" t="s">
        <v>397</v>
      </c>
    </row>
    <row r="138" spans="1:16" x14ac:dyDescent="0.25">
      <c r="A138" s="17" t="s">
        <v>44</v>
      </c>
      <c r="B138" s="17">
        <v>26</v>
      </c>
      <c r="C138" s="18" t="s">
        <v>398</v>
      </c>
      <c r="D138" t="s">
        <v>46</v>
      </c>
      <c r="E138" s="19" t="s">
        <v>399</v>
      </c>
      <c r="F138" s="20" t="s">
        <v>48</v>
      </c>
      <c r="G138" s="21">
        <v>1</v>
      </c>
      <c r="H138" s="22">
        <v>0</v>
      </c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49</v>
      </c>
      <c r="E139" s="24" t="s">
        <v>46</v>
      </c>
    </row>
    <row r="140" spans="1:16" x14ac:dyDescent="0.25">
      <c r="A140" s="17" t="s">
        <v>50</v>
      </c>
      <c r="E140" s="25" t="s">
        <v>400</v>
      </c>
    </row>
    <row r="141" spans="1:16" x14ac:dyDescent="0.25">
      <c r="A141" s="17" t="s">
        <v>50</v>
      </c>
      <c r="E141" s="25" t="s">
        <v>96</v>
      </c>
    </row>
    <row r="142" spans="1:16" ht="60" x14ac:dyDescent="0.25">
      <c r="A142" s="17" t="s">
        <v>53</v>
      </c>
      <c r="E142" s="19" t="s">
        <v>402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pageSetup paperSize="9" scale="5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5"/>
  <sheetViews>
    <sheetView topLeftCell="B1" zoomScaleNormal="100" workbookViewId="0">
      <selection activeCell="I35" sqref="I3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17</v>
      </c>
      <c r="F2" s="3"/>
      <c r="G2" s="3"/>
      <c r="H2" s="3"/>
      <c r="I2" s="3"/>
    </row>
    <row r="3" spans="1:16" x14ac:dyDescent="0.25">
      <c r="A3" t="s">
        <v>18</v>
      </c>
      <c r="B3" s="11" t="s">
        <v>19</v>
      </c>
      <c r="C3" s="29" t="s">
        <v>20</v>
      </c>
      <c r="D3" s="30"/>
      <c r="E3" s="11" t="s">
        <v>21</v>
      </c>
      <c r="F3" s="3"/>
      <c r="G3" s="3"/>
      <c r="H3" s="12" t="s">
        <v>15</v>
      </c>
      <c r="I3" s="13">
        <f>SUMIFS(I9:I45,A9:A45,"SD")</f>
        <v>0</v>
      </c>
      <c r="O3">
        <v>0</v>
      </c>
      <c r="P3">
        <v>2</v>
      </c>
    </row>
    <row r="4" spans="1:16" x14ac:dyDescent="0.25">
      <c r="A4" t="s">
        <v>22</v>
      </c>
      <c r="B4" s="11" t="s">
        <v>23</v>
      </c>
      <c r="C4" s="29" t="s">
        <v>463</v>
      </c>
      <c r="D4" s="30"/>
      <c r="E4" s="11" t="s">
        <v>464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26</v>
      </c>
      <c r="B5" s="11" t="s">
        <v>30</v>
      </c>
      <c r="C5" s="29" t="s">
        <v>15</v>
      </c>
      <c r="D5" s="30"/>
      <c r="E5" s="11" t="s">
        <v>16</v>
      </c>
      <c r="F5" s="3"/>
      <c r="G5" s="3"/>
      <c r="H5" s="3"/>
      <c r="I5" s="3"/>
      <c r="O5">
        <v>0.21</v>
      </c>
    </row>
    <row r="6" spans="1:16" x14ac:dyDescent="0.25">
      <c r="A6" s="28" t="s">
        <v>31</v>
      </c>
      <c r="B6" s="28" t="s">
        <v>32</v>
      </c>
      <c r="C6" s="28" t="s">
        <v>33</v>
      </c>
      <c r="D6" s="28" t="s">
        <v>34</v>
      </c>
      <c r="E6" s="28" t="s">
        <v>35</v>
      </c>
      <c r="F6" s="28" t="s">
        <v>36</v>
      </c>
      <c r="G6" s="28" t="s">
        <v>37</v>
      </c>
      <c r="H6" s="28" t="s">
        <v>38</v>
      </c>
      <c r="I6" s="28"/>
    </row>
    <row r="7" spans="1:16" x14ac:dyDescent="0.25">
      <c r="A7" s="28"/>
      <c r="B7" s="28"/>
      <c r="C7" s="28"/>
      <c r="D7" s="28"/>
      <c r="E7" s="28"/>
      <c r="F7" s="28"/>
      <c r="G7" s="28"/>
      <c r="H7" s="7" t="s">
        <v>39</v>
      </c>
      <c r="I7" s="7" t="s">
        <v>40</v>
      </c>
    </row>
    <row r="8" spans="1:16" x14ac:dyDescent="0.25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 spans="1:16" x14ac:dyDescent="0.25">
      <c r="A9" s="14" t="s">
        <v>41</v>
      </c>
      <c r="B9" s="14"/>
      <c r="C9" s="15" t="s">
        <v>465</v>
      </c>
      <c r="D9" s="14"/>
      <c r="E9" s="14" t="s">
        <v>466</v>
      </c>
      <c r="F9" s="14"/>
      <c r="G9" s="14"/>
      <c r="H9" s="14"/>
      <c r="I9" s="16">
        <f>SUMIFS(I10:I24,A10:A24,"P")</f>
        <v>0</v>
      </c>
    </row>
    <row r="10" spans="1:16" x14ac:dyDescent="0.25">
      <c r="A10" s="17" t="s">
        <v>44</v>
      </c>
      <c r="B10" s="17">
        <v>1</v>
      </c>
      <c r="C10" s="18" t="s">
        <v>467</v>
      </c>
      <c r="D10" t="s">
        <v>46</v>
      </c>
      <c r="E10" s="19" t="s">
        <v>468</v>
      </c>
      <c r="F10" s="20" t="s">
        <v>469</v>
      </c>
      <c r="G10" s="21">
        <v>1</v>
      </c>
      <c r="H10" s="22">
        <v>0</v>
      </c>
      <c r="I10" s="22">
        <f>ROUND(G10*H10,P4)</f>
        <v>0</v>
      </c>
      <c r="O10" s="23">
        <f>I10*0.21</f>
        <v>0</v>
      </c>
      <c r="P10">
        <v>3</v>
      </c>
    </row>
    <row r="11" spans="1:16" x14ac:dyDescent="0.25">
      <c r="A11" s="17" t="s">
        <v>49</v>
      </c>
      <c r="E11" s="19" t="s">
        <v>470</v>
      </c>
    </row>
    <row r="12" spans="1:16" x14ac:dyDescent="0.25">
      <c r="A12" s="17" t="s">
        <v>50</v>
      </c>
      <c r="E12" s="25" t="s">
        <v>471</v>
      </c>
    </row>
    <row r="13" spans="1:16" x14ac:dyDescent="0.25">
      <c r="A13" s="17" t="s">
        <v>50</v>
      </c>
      <c r="E13" s="25" t="s">
        <v>96</v>
      </c>
    </row>
    <row r="14" spans="1:16" ht="210" x14ac:dyDescent="0.25">
      <c r="A14" s="17" t="s">
        <v>53</v>
      </c>
      <c r="E14" s="19" t="s">
        <v>472</v>
      </c>
    </row>
    <row r="15" spans="1:16" x14ac:dyDescent="0.25">
      <c r="A15" s="17" t="s">
        <v>44</v>
      </c>
      <c r="B15" s="17">
        <v>2</v>
      </c>
      <c r="C15" s="18" t="s">
        <v>473</v>
      </c>
      <c r="D15" t="s">
        <v>46</v>
      </c>
      <c r="E15" s="19" t="s">
        <v>474</v>
      </c>
      <c r="F15" s="20" t="s">
        <v>469</v>
      </c>
      <c r="G15" s="21">
        <v>1</v>
      </c>
      <c r="H15" s="22">
        <v>0</v>
      </c>
      <c r="I15" s="22">
        <f>ROUND(G15*H15,P4)</f>
        <v>0</v>
      </c>
      <c r="O15" s="23">
        <f>I15*0.21</f>
        <v>0</v>
      </c>
      <c r="P15">
        <v>3</v>
      </c>
    </row>
    <row r="16" spans="1:16" x14ac:dyDescent="0.25">
      <c r="A16" s="17" t="s">
        <v>49</v>
      </c>
      <c r="E16" s="19" t="s">
        <v>470</v>
      </c>
    </row>
    <row r="17" spans="1:16" x14ac:dyDescent="0.25">
      <c r="A17" s="17" t="s">
        <v>50</v>
      </c>
      <c r="E17" s="25" t="s">
        <v>471</v>
      </c>
    </row>
    <row r="18" spans="1:16" x14ac:dyDescent="0.25">
      <c r="A18" s="17" t="s">
        <v>50</v>
      </c>
      <c r="E18" s="25" t="s">
        <v>96</v>
      </c>
    </row>
    <row r="19" spans="1:16" ht="135" x14ac:dyDescent="0.25">
      <c r="A19" s="17" t="s">
        <v>53</v>
      </c>
      <c r="E19" s="19" t="s">
        <v>475</v>
      </c>
    </row>
    <row r="20" spans="1:16" x14ac:dyDescent="0.25">
      <c r="A20" s="17" t="s">
        <v>44</v>
      </c>
      <c r="B20" s="17">
        <v>3</v>
      </c>
      <c r="C20" s="18" t="s">
        <v>476</v>
      </c>
      <c r="D20" t="s">
        <v>46</v>
      </c>
      <c r="E20" s="19" t="s">
        <v>477</v>
      </c>
      <c r="F20" s="20" t="s">
        <v>469</v>
      </c>
      <c r="G20" s="21">
        <v>1</v>
      </c>
      <c r="H20" s="22">
        <v>0</v>
      </c>
      <c r="I20" s="22">
        <f>ROUND(G20*H20,P4)</f>
        <v>0</v>
      </c>
      <c r="O20" s="23">
        <f>I20*0.21</f>
        <v>0</v>
      </c>
      <c r="P20">
        <v>3</v>
      </c>
    </row>
    <row r="21" spans="1:16" x14ac:dyDescent="0.25">
      <c r="A21" s="17" t="s">
        <v>49</v>
      </c>
      <c r="E21" s="19" t="s">
        <v>470</v>
      </c>
    </row>
    <row r="22" spans="1:16" x14ac:dyDescent="0.25">
      <c r="A22" s="17" t="s">
        <v>50</v>
      </c>
      <c r="E22" s="25" t="s">
        <v>471</v>
      </c>
    </row>
    <row r="23" spans="1:16" x14ac:dyDescent="0.25">
      <c r="A23" s="17" t="s">
        <v>50</v>
      </c>
      <c r="E23" s="25" t="s">
        <v>96</v>
      </c>
    </row>
    <row r="24" spans="1:16" ht="135" x14ac:dyDescent="0.25">
      <c r="A24" s="17" t="s">
        <v>53</v>
      </c>
      <c r="E24" s="19" t="s">
        <v>478</v>
      </c>
    </row>
    <row r="25" spans="1:16" x14ac:dyDescent="0.25">
      <c r="A25" s="14" t="s">
        <v>41</v>
      </c>
      <c r="B25" s="14"/>
      <c r="C25" s="15" t="s">
        <v>479</v>
      </c>
      <c r="D25" s="14"/>
      <c r="E25" s="14" t="s">
        <v>464</v>
      </c>
      <c r="F25" s="14"/>
      <c r="G25" s="14"/>
      <c r="H25" s="14"/>
      <c r="I25" s="16">
        <f>SUMIFS(I26:I45,A26:A45,"P")</f>
        <v>0</v>
      </c>
    </row>
    <row r="26" spans="1:16" x14ac:dyDescent="0.25">
      <c r="A26" s="17" t="s">
        <v>44</v>
      </c>
      <c r="B26" s="17">
        <v>4</v>
      </c>
      <c r="C26" s="18" t="s">
        <v>480</v>
      </c>
      <c r="D26" t="s">
        <v>46</v>
      </c>
      <c r="E26" s="19" t="s">
        <v>481</v>
      </c>
      <c r="F26" s="20" t="s">
        <v>469</v>
      </c>
      <c r="G26" s="21">
        <v>1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49</v>
      </c>
      <c r="E27" s="19" t="s">
        <v>482</v>
      </c>
    </row>
    <row r="28" spans="1:16" x14ac:dyDescent="0.25">
      <c r="A28" s="17" t="s">
        <v>50</v>
      </c>
      <c r="E28" s="25" t="s">
        <v>471</v>
      </c>
    </row>
    <row r="29" spans="1:16" x14ac:dyDescent="0.25">
      <c r="A29" s="17" t="s">
        <v>50</v>
      </c>
      <c r="E29" s="25" t="s">
        <v>96</v>
      </c>
    </row>
    <row r="30" spans="1:16" ht="135" x14ac:dyDescent="0.25">
      <c r="A30" s="17" t="s">
        <v>53</v>
      </c>
      <c r="E30" s="19" t="s">
        <v>483</v>
      </c>
    </row>
    <row r="31" spans="1:16" x14ac:dyDescent="0.25">
      <c r="A31" s="17" t="s">
        <v>44</v>
      </c>
      <c r="B31" s="17">
        <v>5</v>
      </c>
      <c r="C31" s="18" t="s">
        <v>484</v>
      </c>
      <c r="D31" t="s">
        <v>46</v>
      </c>
      <c r="E31" s="19" t="s">
        <v>485</v>
      </c>
      <c r="F31" s="20" t="s">
        <v>469</v>
      </c>
      <c r="G31" s="21">
        <v>1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49</v>
      </c>
      <c r="E32" s="19" t="s">
        <v>486</v>
      </c>
    </row>
    <row r="33" spans="1:16" x14ac:dyDescent="0.25">
      <c r="A33" s="17" t="s">
        <v>50</v>
      </c>
      <c r="E33" s="25" t="s">
        <v>471</v>
      </c>
    </row>
    <row r="34" spans="1:16" x14ac:dyDescent="0.25">
      <c r="A34" s="17" t="s">
        <v>50</v>
      </c>
      <c r="E34" s="25" t="s">
        <v>96</v>
      </c>
    </row>
    <row r="35" spans="1:16" ht="105" x14ac:dyDescent="0.25">
      <c r="A35" s="17" t="s">
        <v>53</v>
      </c>
      <c r="E35" s="19" t="s">
        <v>487</v>
      </c>
    </row>
    <row r="36" spans="1:16" x14ac:dyDescent="0.25">
      <c r="A36" s="17" t="s">
        <v>44</v>
      </c>
      <c r="B36" s="17">
        <v>6</v>
      </c>
      <c r="C36" s="18" t="s">
        <v>488</v>
      </c>
      <c r="E36" s="19" t="s">
        <v>489</v>
      </c>
      <c r="F36" s="20" t="s">
        <v>469</v>
      </c>
      <c r="G36" s="21">
        <v>1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49</v>
      </c>
      <c r="E37" s="19" t="s">
        <v>490</v>
      </c>
    </row>
    <row r="38" spans="1:16" x14ac:dyDescent="0.25">
      <c r="A38" s="17" t="s">
        <v>50</v>
      </c>
      <c r="E38" s="25" t="s">
        <v>471</v>
      </c>
    </row>
    <row r="39" spans="1:16" x14ac:dyDescent="0.25">
      <c r="A39" s="17" t="s">
        <v>50</v>
      </c>
      <c r="E39" s="25" t="s">
        <v>96</v>
      </c>
    </row>
    <row r="40" spans="1:16" ht="45" x14ac:dyDescent="0.25">
      <c r="A40" s="17" t="s">
        <v>53</v>
      </c>
      <c r="E40" s="19" t="s">
        <v>491</v>
      </c>
    </row>
    <row r="41" spans="1:16" x14ac:dyDescent="0.25">
      <c r="A41" s="17" t="s">
        <v>44</v>
      </c>
      <c r="B41" s="17">
        <v>7</v>
      </c>
      <c r="C41" s="18" t="s">
        <v>492</v>
      </c>
      <c r="E41" s="19" t="s">
        <v>493</v>
      </c>
      <c r="F41" s="20" t="s">
        <v>469</v>
      </c>
      <c r="G41" s="21">
        <v>1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49</v>
      </c>
      <c r="E42" s="19" t="s">
        <v>493</v>
      </c>
    </row>
    <row r="43" spans="1:16" x14ac:dyDescent="0.25">
      <c r="A43" s="17" t="s">
        <v>50</v>
      </c>
      <c r="E43" s="25" t="s">
        <v>471</v>
      </c>
    </row>
    <row r="44" spans="1:16" x14ac:dyDescent="0.25">
      <c r="A44" s="17" t="s">
        <v>50</v>
      </c>
      <c r="E44" s="25" t="s">
        <v>96</v>
      </c>
    </row>
    <row r="45" spans="1:16" ht="165" x14ac:dyDescent="0.25">
      <c r="A45" s="17" t="s">
        <v>53</v>
      </c>
      <c r="E45" s="19" t="s">
        <v>494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" right="0.7" top="0.78740157499999996" bottom="0.78740157499999996" header="0.3" footer="0.3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D.2D.2.3.1SO 20-01-01</vt:lpstr>
      <vt:lpstr>D.2D.2.3.7SO 20-01-02</vt:lpstr>
      <vt:lpstr>D.3SO 98-98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cp:lastPrinted>2024-02-13T15:30:53Z</cp:lastPrinted>
  <dcterms:created xsi:type="dcterms:W3CDTF">2024-02-13T15:25:06Z</dcterms:created>
  <dcterms:modified xsi:type="dcterms:W3CDTF">2024-02-13T15:45:27Z</dcterms:modified>
</cp:coreProperties>
</file>